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es\ENAR aisbl\Anne-Sophie Marchant - 04. Statutory meetings\01. Board\01. Board Meetings\02. 2019\5. 34th Board 2 December Brussels\"/>
    </mc:Choice>
  </mc:AlternateContent>
  <bookViews>
    <workbookView xWindow="0" yWindow="0" windowWidth="28800" windowHeight="12030" tabRatio="450"/>
  </bookViews>
  <sheets>
    <sheet name="2019" sheetId="4" r:id="rId1"/>
    <sheet name="Sheet2" sheetId="3" state="hidden" r:id="rId2"/>
  </sheets>
  <definedNames>
    <definedName name="_xlnm.Print_Area" localSheetId="0">'2019'!$A$1:$L$110</definedName>
    <definedName name="_xlnm.Print_Titles" localSheetId="0">'2019'!$1:$1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4" i="4" l="1"/>
  <c r="K34" i="4" s="1"/>
  <c r="I33" i="4"/>
  <c r="K33" i="4" s="1"/>
  <c r="I32" i="4"/>
  <c r="K32" i="4" s="1"/>
  <c r="I31" i="4"/>
  <c r="K31" i="4" s="1"/>
  <c r="I30" i="4"/>
  <c r="I29" i="4"/>
  <c r="K29" i="4" s="1"/>
  <c r="I28" i="4"/>
  <c r="K28" i="4" s="1"/>
  <c r="I27" i="4"/>
  <c r="K27" i="4" s="1"/>
  <c r="I26" i="4"/>
  <c r="K26" i="4" s="1"/>
  <c r="I24" i="4"/>
  <c r="K24" i="4" s="1"/>
  <c r="I23" i="4"/>
  <c r="K23" i="4" s="1"/>
  <c r="I22" i="4"/>
  <c r="K22" i="4" s="1"/>
  <c r="I21" i="4"/>
  <c r="K21" i="4" s="1"/>
  <c r="I20" i="4"/>
  <c r="K20" i="4" s="1"/>
  <c r="G64" i="4"/>
  <c r="G66" i="4" s="1"/>
  <c r="G73" i="4"/>
  <c r="G75" i="4" s="1"/>
  <c r="J36" i="4"/>
  <c r="I35" i="4" l="1"/>
  <c r="K35" i="4" s="1"/>
  <c r="H36" i="4"/>
  <c r="G44" i="4"/>
  <c r="G49" i="4" s="1"/>
  <c r="G36" i="4"/>
  <c r="I25" i="4"/>
  <c r="K25" i="4" s="1"/>
  <c r="K30" i="4"/>
  <c r="I19" i="4" l="1"/>
  <c r="K19" i="4" s="1"/>
  <c r="I36" i="4"/>
  <c r="G51" i="4" s="1"/>
  <c r="G52" i="4" s="1"/>
  <c r="G53" i="4" s="1"/>
  <c r="K36" i="4" l="1"/>
</calcChain>
</file>

<file path=xl/sharedStrings.xml><?xml version="1.0" encoding="utf-8"?>
<sst xmlns="http://schemas.openxmlformats.org/spreadsheetml/2006/main" count="206" uniqueCount="179">
  <si>
    <t xml:space="preserve">JRCTNP    </t>
  </si>
  <si>
    <t xml:space="preserve">C02       </t>
  </si>
  <si>
    <t xml:space="preserve">General Assembly                        </t>
  </si>
  <si>
    <t xml:space="preserve">C01       </t>
  </si>
  <si>
    <t xml:space="preserve">Board Meetings                          </t>
  </si>
  <si>
    <t xml:space="preserve">C03       </t>
  </si>
  <si>
    <t xml:space="preserve">C06       </t>
  </si>
  <si>
    <t xml:space="preserve">Staff Travel                            </t>
  </si>
  <si>
    <t xml:space="preserve">C07       </t>
  </si>
  <si>
    <t xml:space="preserve">Steering Groups                         </t>
  </si>
  <si>
    <t xml:space="preserve">C08       </t>
  </si>
  <si>
    <t xml:space="preserve">C09       </t>
  </si>
  <si>
    <t xml:space="preserve">C11       </t>
  </si>
  <si>
    <t xml:space="preserve">C12       </t>
  </si>
  <si>
    <t xml:space="preserve">C10       </t>
  </si>
  <si>
    <t xml:space="preserve">Shadow Report                           </t>
  </si>
  <si>
    <t xml:space="preserve">OC        </t>
  </si>
  <si>
    <t xml:space="preserve">GE        </t>
  </si>
  <si>
    <t xml:space="preserve">SC        </t>
  </si>
  <si>
    <t xml:space="preserve">Staff costs                             </t>
  </si>
  <si>
    <t xml:space="preserve">COM       </t>
  </si>
  <si>
    <t xml:space="preserve">Communication                           </t>
  </si>
  <si>
    <t xml:space="preserve">C04       </t>
  </si>
  <si>
    <t xml:space="preserve">Equal at Work Seminar                   </t>
  </si>
  <si>
    <t xml:space="preserve">C05       </t>
  </si>
  <si>
    <t xml:space="preserve">EO        </t>
  </si>
  <si>
    <t xml:space="preserve">Equipment office                        </t>
  </si>
  <si>
    <t>2019 REC co-funding</t>
  </si>
  <si>
    <t>OSF Core</t>
  </si>
  <si>
    <t>OSF Counter-terrorism</t>
  </si>
  <si>
    <t>Depending on actual expenses in 2019</t>
  </si>
  <si>
    <t>SRT</t>
  </si>
  <si>
    <t>JRCT</t>
  </si>
  <si>
    <t>Google</t>
  </si>
  <si>
    <t>ENAR Foundation</t>
  </si>
  <si>
    <t>See breakdown below</t>
  </si>
  <si>
    <t>Membership fees</t>
  </si>
  <si>
    <t>12,270 euros - 15/11/2019</t>
  </si>
  <si>
    <t>(1)</t>
  </si>
  <si>
    <t>Total co-funding</t>
  </si>
  <si>
    <t>(2)=5*(1)</t>
  </si>
  <si>
    <t>Expenses based on co-funding</t>
  </si>
  <si>
    <t>(3)</t>
  </si>
  <si>
    <t>Total budget</t>
  </si>
  <si>
    <t>(4)=(3)/5</t>
  </si>
  <si>
    <t>Required co-funding</t>
  </si>
  <si>
    <t>(5)=(4)-(1)</t>
  </si>
  <si>
    <t>Co-funding to find</t>
  </si>
  <si>
    <t>Inditex</t>
  </si>
  <si>
    <t>Received</t>
  </si>
  <si>
    <t>Adecco</t>
  </si>
  <si>
    <t>Sodexo</t>
  </si>
  <si>
    <t>Twitter</t>
  </si>
  <si>
    <t>L'Oréal</t>
  </si>
  <si>
    <t>Coca-Cola</t>
  </si>
  <si>
    <t>Total E@W partners</t>
  </si>
  <si>
    <t>ENAR AISBL - 2019 Estimated Financial Overviews in EUR</t>
  </si>
  <si>
    <t>Abbreviations</t>
  </si>
  <si>
    <t>REC</t>
  </si>
  <si>
    <t>Rights, Equality, Citizenship (EC project name - core grant)</t>
  </si>
  <si>
    <t>EC</t>
  </si>
  <si>
    <t>European Commission</t>
  </si>
  <si>
    <t>DG</t>
  </si>
  <si>
    <t>Directorate General</t>
  </si>
  <si>
    <t>OSF</t>
  </si>
  <si>
    <t>Open Society Foundations (funder)</t>
  </si>
  <si>
    <t>Sigrid Rausing Trust (funder)</t>
  </si>
  <si>
    <t>Joseph Rowntree Charitable Trust (funder)</t>
  </si>
  <si>
    <t>DARE</t>
  </si>
  <si>
    <t>Dialogue About Radicalisation and Equality (EC project name - H2020 project)</t>
  </si>
  <si>
    <t>UNEAR</t>
  </si>
  <si>
    <t>Unearmarked (not allocated to specific projects)</t>
  </si>
  <si>
    <t>OSJI</t>
  </si>
  <si>
    <t>Open Society Justice Initiative (funder)</t>
  </si>
  <si>
    <t>Period</t>
  </si>
  <si>
    <t>All expenses from 1/1/2019-15/11/2019 except October VISA</t>
  </si>
  <si>
    <t>REC (EC DG Justice)</t>
  </si>
  <si>
    <t>Expenditure</t>
  </si>
  <si>
    <t>Categories</t>
  </si>
  <si>
    <r>
      <t xml:space="preserve">Spent </t>
    </r>
    <r>
      <rPr>
        <i/>
        <sz val="9"/>
        <color theme="1"/>
        <rFont val="Calibri"/>
        <family val="2"/>
        <scheme val="minor"/>
      </rPr>
      <t>(1)</t>
    </r>
    <r>
      <rPr>
        <b/>
        <sz val="9"/>
        <color theme="1"/>
        <rFont val="Calibri"/>
        <family val="2"/>
        <scheme val="minor"/>
      </rPr>
      <t xml:space="preserve">
1/1-15/11/2019</t>
    </r>
  </si>
  <si>
    <r>
      <t xml:space="preserve">Estimated </t>
    </r>
    <r>
      <rPr>
        <i/>
        <sz val="9"/>
        <color theme="1"/>
        <rFont val="Calibri"/>
        <family val="2"/>
        <scheme val="minor"/>
      </rPr>
      <t>(2)</t>
    </r>
    <r>
      <rPr>
        <b/>
        <sz val="9"/>
        <color theme="1"/>
        <rFont val="Calibri"/>
        <family val="2"/>
        <scheme val="minor"/>
      </rPr>
      <t xml:space="preserve">
16/11-31/12/2019</t>
    </r>
  </si>
  <si>
    <r>
      <t>Estimated</t>
    </r>
    <r>
      <rPr>
        <i/>
        <sz val="9"/>
        <color theme="1"/>
        <rFont val="Calibri"/>
        <family val="2"/>
        <scheme val="minor"/>
      </rPr>
      <t xml:space="preserve"> (3)</t>
    </r>
    <r>
      <rPr>
        <b/>
        <sz val="9"/>
        <color theme="1"/>
        <rFont val="Calibri"/>
        <family val="2"/>
        <scheme val="minor"/>
      </rPr>
      <t xml:space="preserve"> 
Full year 2019
</t>
    </r>
    <r>
      <rPr>
        <i/>
        <sz val="9"/>
        <color theme="1"/>
        <rFont val="Calibri"/>
        <family val="2"/>
        <scheme val="minor"/>
      </rPr>
      <t>(3)=(1)+(2)</t>
    </r>
  </si>
  <si>
    <r>
      <t xml:space="preserve">Budgeted </t>
    </r>
    <r>
      <rPr>
        <i/>
        <sz val="9"/>
        <color theme="1"/>
        <rFont val="Calibri"/>
        <family val="2"/>
        <scheme val="minor"/>
      </rPr>
      <t>(4)</t>
    </r>
    <r>
      <rPr>
        <b/>
        <sz val="9"/>
        <color theme="1"/>
        <rFont val="Calibri"/>
        <family val="2"/>
        <scheme val="minor"/>
      </rPr>
      <t xml:space="preserve">
Full year 2019</t>
    </r>
  </si>
  <si>
    <r>
      <t xml:space="preserve">Difference </t>
    </r>
    <r>
      <rPr>
        <i/>
        <sz val="9"/>
        <rFont val="Calibri"/>
        <family val="2"/>
        <scheme val="minor"/>
      </rPr>
      <t>(5)</t>
    </r>
    <r>
      <rPr>
        <b/>
        <sz val="9"/>
        <rFont val="Calibri"/>
        <family val="2"/>
        <scheme val="minor"/>
      </rPr>
      <t xml:space="preserve">
Full year 2019
</t>
    </r>
    <r>
      <rPr>
        <i/>
        <sz val="9"/>
        <rFont val="Calibri"/>
        <family val="2"/>
        <scheme val="minor"/>
      </rPr>
      <t>(5)=(4)-(3)</t>
    </r>
  </si>
  <si>
    <t>ENAR Capacity Building meeting</t>
  </si>
  <si>
    <t>Communication: launches or press</t>
  </si>
  <si>
    <t>Strategic Priorities Meetings (NAPAR &amp; national advocacy)</t>
  </si>
  <si>
    <t>Anti-Racism Week</t>
  </si>
  <si>
    <t xml:space="preserve">Research on counter-terrorism     </t>
  </si>
  <si>
    <t>Others (data profiling)</t>
  </si>
  <si>
    <t>Funded by OSJI</t>
  </si>
  <si>
    <t xml:space="preserve">General (*)                                </t>
  </si>
  <si>
    <t xml:space="preserve">Office costs (**)     </t>
  </si>
  <si>
    <t>Total</t>
  </si>
  <si>
    <t>(*)</t>
  </si>
  <si>
    <t>General category mainly includes accountant fees, staff trainings and auditor fees.</t>
  </si>
  <si>
    <t xml:space="preserve">(**) </t>
  </si>
  <si>
    <t>Office costs category mainly includes office rent, technical support (IT, database, WinBooks, etc) and database license.</t>
  </si>
  <si>
    <t>Income</t>
  </si>
  <si>
    <t>Funders</t>
  </si>
  <si>
    <t>Total estimated budget</t>
  </si>
  <si>
    <t>=&gt; ENAR Foundation / Membership fees</t>
  </si>
  <si>
    <t>OSJI - Online profiling report</t>
  </si>
  <si>
    <t>Depending on actual expenses</t>
  </si>
  <si>
    <t>=&gt; To use for co-funding and for the loss</t>
  </si>
  <si>
    <t>Summary - profit &amp; loss as at 31/12/2018</t>
  </si>
  <si>
    <t>Total income 2018</t>
  </si>
  <si>
    <t>Total expenditures 2018</t>
  </si>
  <si>
    <t>Total loss 2018</t>
  </si>
  <si>
    <t>Loss previous years</t>
  </si>
  <si>
    <t>Total accumulative loss</t>
  </si>
  <si>
    <t>in 2019</t>
  </si>
  <si>
    <t>National Project Contracts - 2018 extensions</t>
  </si>
  <si>
    <t>National Project Contracts - 2019</t>
  </si>
  <si>
    <t>Staff costs - 2 days</t>
  </si>
  <si>
    <t>TBC</t>
  </si>
  <si>
    <t>Overhead (prorated ENAR fixed costs)</t>
  </si>
  <si>
    <t>DARE (EC Research Executive Agency)</t>
  </si>
  <si>
    <t>2017-2021</t>
  </si>
  <si>
    <t>Spent</t>
  </si>
  <si>
    <t>Estimated expenses</t>
  </si>
  <si>
    <t>Dear Wouter, dear Michael,</t>
  </si>
  <si>
    <t>As promised, please find below financial overviews:</t>
  </si>
  <si>
    <t>2019 REC budget vs expenses until April (VISA expenses excluded)</t>
  </si>
  <si>
    <t>Spent - 30/4/2019 (1)</t>
  </si>
  <si>
    <t xml:space="preserve">Initial budget (2) </t>
  </si>
  <si>
    <t>Delta (2)-(1)</t>
  </si>
  <si>
    <t xml:space="preserve">SC        </t>
  </si>
  <si>
    <t xml:space="preserve">Staff costs                             </t>
  </si>
  <si>
    <t xml:space="preserve">C01       </t>
  </si>
  <si>
    <t xml:space="preserve">Board Meetings                          </t>
  </si>
  <si>
    <t>C02       </t>
  </si>
  <si>
    <t xml:space="preserve">General Assembly                        </t>
  </si>
  <si>
    <t xml:space="preserve">C03       </t>
  </si>
  <si>
    <t xml:space="preserve">C04       </t>
  </si>
  <si>
    <t xml:space="preserve">Equal at Work Seminar                   </t>
  </si>
  <si>
    <t xml:space="preserve">C05       </t>
  </si>
  <si>
    <t>Communication: launches</t>
  </si>
  <si>
    <t xml:space="preserve">C06       </t>
  </si>
  <si>
    <t xml:space="preserve">Staff Travel                            </t>
  </si>
  <si>
    <t xml:space="preserve">C07       </t>
  </si>
  <si>
    <t xml:space="preserve">Steering Groups                         </t>
  </si>
  <si>
    <t xml:space="preserve">C08       </t>
  </si>
  <si>
    <t xml:space="preserve">Strategic Priorities Meetings           </t>
  </si>
  <si>
    <t xml:space="preserve">C09       </t>
  </si>
  <si>
    <t xml:space="preserve">Symposium                               </t>
  </si>
  <si>
    <t xml:space="preserve">C10       </t>
  </si>
  <si>
    <t xml:space="preserve">Shadow Report                           </t>
  </si>
  <si>
    <t xml:space="preserve">C11       </t>
  </si>
  <si>
    <t xml:space="preserve">Advocacy objectives &amp; research on counter-terrorism </t>
  </si>
  <si>
    <t xml:space="preserve">COM       </t>
  </si>
  <si>
    <t xml:space="preserve">Communication                           </t>
  </si>
  <si>
    <t xml:space="preserve">EO        </t>
  </si>
  <si>
    <t xml:space="preserve">Equipment office                        </t>
  </si>
  <si>
    <t>GE        </t>
  </si>
  <si>
    <t xml:space="preserve">General                                 </t>
  </si>
  <si>
    <t xml:space="preserve">OC        </t>
  </si>
  <si>
    <t xml:space="preserve">Office costs                            </t>
  </si>
  <si>
    <t xml:space="preserve">NA        </t>
  </si>
  <si>
    <t xml:space="preserve">Not applicable                          </t>
  </si>
  <si>
    <t>A few comments</t>
  </si>
  <si>
    <r>
      <t>·</t>
    </r>
    <r>
      <rPr>
        <sz val="7"/>
        <rFont val="Times New Roman"/>
        <family val="1"/>
      </rPr>
      <t xml:space="preserve">         </t>
    </r>
    <r>
      <rPr>
        <sz val="11"/>
        <rFont val="Calibri"/>
        <family val="2"/>
      </rPr>
      <t>Staff costs are quite low at this stage:</t>
    </r>
  </si>
  <si>
    <r>
      <t>o</t>
    </r>
    <r>
      <rPr>
        <sz val="7"/>
        <rFont val="Times New Roman"/>
        <family val="1"/>
      </rPr>
      <t xml:space="preserve">   </t>
    </r>
    <r>
      <rPr>
        <sz val="11"/>
        <rFont val="Calibri"/>
        <family val="2"/>
      </rPr>
      <t>Julie is not paid by ENAR (maternity leave) but as from mid-July, she will be paid by ENAR together with Isabela</t>
    </r>
  </si>
  <si>
    <r>
      <t>o</t>
    </r>
    <r>
      <rPr>
        <sz val="7"/>
        <rFont val="Times New Roman"/>
        <family val="1"/>
      </rPr>
      <t xml:space="preserve">   </t>
    </r>
    <r>
      <rPr>
        <sz val="11"/>
        <rFont val="Calibri"/>
        <family val="2"/>
      </rPr>
      <t>Savings as no deputy director</t>
    </r>
  </si>
  <si>
    <r>
      <t>o</t>
    </r>
    <r>
      <rPr>
        <sz val="7"/>
        <rFont val="Times New Roman"/>
        <family val="1"/>
      </rPr>
      <t xml:space="preserve">   </t>
    </r>
    <r>
      <rPr>
        <sz val="11"/>
        <rFont val="Calibri"/>
        <family val="2"/>
      </rPr>
      <t>Overspending due to second administrator instead of secretary</t>
    </r>
  </si>
  <si>
    <r>
      <t>o</t>
    </r>
    <r>
      <rPr>
        <sz val="7"/>
        <rFont val="Times New Roman"/>
        <family val="1"/>
      </rPr>
      <t xml:space="preserve">   </t>
    </r>
    <r>
      <rPr>
        <sz val="11"/>
        <rFont val="Calibri"/>
        <family val="2"/>
      </rPr>
      <t>We don’t foresee staff costs issues at this stage but this will depend on the vacant positions.</t>
    </r>
  </si>
  <si>
    <r>
      <t>·</t>
    </r>
    <r>
      <rPr>
        <sz val="7"/>
        <rFont val="Times New Roman"/>
        <family val="1"/>
      </rPr>
      <t xml:space="preserve">         </t>
    </r>
    <r>
      <rPr>
        <sz val="11"/>
        <rFont val="Calibri"/>
        <family val="2"/>
      </rPr>
      <t>Equipment office</t>
    </r>
  </si>
  <si>
    <t>This relates to the depreciation of equipment. This is the amount reported last year. The exact amount will be included in the accountancy end of December/beginning of January.</t>
  </si>
  <si>
    <r>
      <t>·</t>
    </r>
    <r>
      <rPr>
        <sz val="7"/>
        <rFont val="Times New Roman"/>
        <family val="1"/>
      </rPr>
      <t xml:space="preserve">         </t>
    </r>
    <r>
      <rPr>
        <sz val="11"/>
        <rFont val="Calibri"/>
        <family val="2"/>
      </rPr>
      <t>All expenses are not included at this stage</t>
    </r>
  </si>
  <si>
    <r>
      <t>o</t>
    </r>
    <r>
      <rPr>
        <sz val="7"/>
        <rFont val="Times New Roman"/>
        <family val="1"/>
      </rPr>
      <t xml:space="preserve">   </t>
    </r>
    <r>
      <rPr>
        <sz val="11"/>
        <rFont val="Calibri"/>
        <family val="2"/>
      </rPr>
      <t>There is always a delay between moment of booking/buying/paying items/services and when it is reported in the accountancy</t>
    </r>
  </si>
  <si>
    <r>
      <t>o</t>
    </r>
    <r>
      <rPr>
        <sz val="7"/>
        <rFont val="Times New Roman"/>
        <family val="1"/>
      </rPr>
      <t xml:space="preserve">   </t>
    </r>
    <r>
      <rPr>
        <sz val="11"/>
        <rFont val="Calibri"/>
        <family val="2"/>
      </rPr>
      <t>Most of our expenses occur in the second half of the year so we can’t multiply by 3 to approximate expenditure at year-end.</t>
    </r>
  </si>
  <si>
    <r>
      <t>·</t>
    </r>
    <r>
      <rPr>
        <sz val="7"/>
        <rFont val="Times New Roman"/>
        <family val="1"/>
      </rPr>
      <t xml:space="preserve">         </t>
    </r>
    <r>
      <rPr>
        <sz val="11"/>
        <rFont val="Calibri"/>
        <family val="2"/>
      </rPr>
      <t>In terms of co-funding, we are in a very good position compared to last years. Only 24k euros are missing if we want to use the whole budget and maximize EC contribution</t>
    </r>
  </si>
  <si>
    <r>
      <t>·</t>
    </r>
    <r>
      <rPr>
        <sz val="7"/>
        <rFont val="Times New Roman"/>
        <family val="1"/>
      </rPr>
      <t xml:space="preserve">         </t>
    </r>
    <r>
      <rPr>
        <sz val="11"/>
        <rFont val="Calibri"/>
        <family val="2"/>
      </rPr>
      <t xml:space="preserve">We are still waiting for Google’s answer to support our activities. </t>
    </r>
  </si>
  <si>
    <r>
      <t>·</t>
    </r>
    <r>
      <rPr>
        <sz val="7"/>
        <rFont val="Times New Roman"/>
        <family val="1"/>
      </rPr>
      <t xml:space="preserve">         </t>
    </r>
    <r>
      <rPr>
        <sz val="11"/>
        <rFont val="Calibri"/>
        <family val="2"/>
      </rPr>
      <t>We can’t foresee at this stage that next years’ situations will be similar to 2019 one</t>
    </r>
  </si>
  <si>
    <r>
      <t>o</t>
    </r>
    <r>
      <rPr>
        <sz val="7"/>
        <rFont val="Times New Roman"/>
        <family val="1"/>
      </rPr>
      <t xml:space="preserve">   </t>
    </r>
    <r>
      <rPr>
        <sz val="11"/>
        <rFont val="Calibri"/>
        <family val="2"/>
      </rPr>
      <t>Grant from OSF for counter-terrorism will be much smaller in 2020 (about 8 or 9k euros instead of 36k euros in 2019) and may not exist as from 2021</t>
    </r>
  </si>
  <si>
    <r>
      <t>o</t>
    </r>
    <r>
      <rPr>
        <sz val="7"/>
        <rFont val="Times New Roman"/>
        <family val="1"/>
      </rPr>
      <t xml:space="preserve">   </t>
    </r>
    <r>
      <rPr>
        <sz val="11"/>
        <rFont val="Calibri"/>
        <family val="2"/>
      </rPr>
      <t>Uncertainties: we are at the end of SRT and JRCT 3 years’ contracts. We have to apply this year for 2020-2021-2022.</t>
    </r>
  </si>
  <si>
    <t>I won’t be working for ENAR the next two weeks and then we have the external audit but we could plan a meeting early in June. If you have any questions in the meantime, please feel free to get back to me.</t>
  </si>
  <si>
    <t>Kind regards,</t>
  </si>
  <si>
    <t>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</si>
</sst>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_-* #,##0_-;\-* #,##0_-;_-* &quot;-&quot;_-;_-@_-"/>
  </numFmts>
  <fonts count="43" x14ac:knownFonts="1">
    <font>
      <sz val="10"/>
      <name val="Arial"/>
    </font>
    <font>
      <sz val="11"/>
      <color theme="1"/>
      <name val="Calibri"/>
      <family val="2"/>
      <scheme val="minor"/>
    </font>
    <font>
      <sz val="10"/>
      <name val="Arial"/>
      <family val="2"/>
    </font>
    <font>
      <sz val="10"/>
      <name val="Calibri"/>
      <family val="2"/>
    </font>
    <font>
      <sz val="11"/>
      <name val="Calibri"/>
      <family val="2"/>
    </font>
    <font>
      <i/>
      <sz val="10"/>
      <name val="Calibri"/>
      <family val="2"/>
    </font>
    <font>
      <b/>
      <sz val="10"/>
      <name val="Calibri"/>
      <family val="2"/>
    </font>
    <font>
      <u/>
      <sz val="11"/>
      <name val="Calibri"/>
      <family val="2"/>
    </font>
    <font>
      <sz val="11"/>
      <name val="Symbol"/>
      <family val="1"/>
      <charset val="2"/>
    </font>
    <font>
      <sz val="7"/>
      <name val="Times New Roman"/>
      <family val="1"/>
    </font>
    <font>
      <sz val="11"/>
      <name val="Courier New"/>
      <family val="3"/>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sz val="11"/>
      <color rgb="FFFF0000"/>
      <name val="Calibri"/>
      <family val="2"/>
      <scheme val="minor"/>
    </font>
    <font>
      <b/>
      <sz val="10"/>
      <name val="Calibri"/>
      <family val="2"/>
      <scheme val="minor"/>
    </font>
    <font>
      <sz val="10"/>
      <color rgb="FF000000"/>
      <name val="Calibri"/>
      <family val="2"/>
    </font>
    <font>
      <b/>
      <sz val="10"/>
      <color rgb="FF000000"/>
      <name val="Calibri"/>
      <family val="2"/>
    </font>
    <font>
      <sz val="10"/>
      <color theme="1"/>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b/>
      <sz val="9"/>
      <name val="Calibri"/>
      <family val="2"/>
      <scheme val="minor"/>
    </font>
    <font>
      <i/>
      <sz val="9"/>
      <name val="Calibri"/>
      <family val="2"/>
      <scheme val="minor"/>
    </font>
    <font>
      <sz val="9"/>
      <name val="Calibri"/>
      <family val="2"/>
      <scheme val="minor"/>
    </font>
    <font>
      <i/>
      <sz val="9"/>
      <color rgb="FF00B050"/>
      <name val="Calibri"/>
      <family val="2"/>
      <scheme val="minor"/>
    </font>
    <font>
      <b/>
      <i/>
      <sz val="9"/>
      <name val="Calibri"/>
      <family val="2"/>
      <scheme val="minor"/>
    </font>
    <font>
      <b/>
      <sz val="9"/>
      <name val="Calibri"/>
      <family val="2"/>
    </font>
    <font>
      <sz val="9"/>
      <color rgb="FF000000"/>
      <name val="Calibri"/>
      <family val="2"/>
    </font>
    <font>
      <sz val="9"/>
      <name val="Calibri"/>
      <family val="2"/>
    </font>
  </fonts>
  <fills count="3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FF"/>
        <bgColor indexed="64"/>
      </patternFill>
    </fill>
    <fill>
      <patternFill patternType="solid">
        <fgColor rgb="FFDDEBF7"/>
        <bgColor indexed="64"/>
      </patternFill>
    </fill>
  </fills>
  <borders count="12">
    <border>
      <left/>
      <right/>
      <top/>
      <bottom/>
      <diagonal/>
    </border>
    <border>
      <left/>
      <right/>
      <top/>
      <bottom style="thin">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s>
  <cellStyleXfs count="38">
    <xf numFmtId="0" fontId="0" fillId="0" borderId="0"/>
    <xf numFmtId="0" fontId="11"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27" fillId="0" borderId="0" applyNumberFormat="0" applyFill="0" applyBorder="0" applyAlignment="0" applyProtection="0"/>
    <xf numFmtId="0" fontId="15" fillId="21" borderId="3" applyNumberFormat="0" applyAlignment="0" applyProtection="0"/>
    <xf numFmtId="0" fontId="23" fillId="0" borderId="8" applyNumberFormat="0" applyFill="0" applyAlignment="0" applyProtection="0"/>
    <xf numFmtId="0" fontId="2" fillId="26" borderId="9" applyNumberFormat="0" applyFont="0" applyAlignment="0" applyProtection="0"/>
    <xf numFmtId="0" fontId="22" fillId="24" borderId="3" applyNumberFormat="0" applyAlignment="0" applyProtection="0"/>
    <xf numFmtId="0" fontId="14" fillId="20" borderId="0" applyNumberFormat="0" applyBorder="0" applyAlignment="0" applyProtection="0"/>
    <xf numFmtId="0" fontId="24" fillId="25" borderId="0" applyNumberFormat="0" applyBorder="0" applyAlignment="0" applyProtection="0"/>
    <xf numFmtId="0" fontId="18" fillId="23" borderId="0" applyNumberFormat="0" applyBorder="0" applyAlignment="0" applyProtection="0"/>
    <xf numFmtId="0" fontId="25" fillId="21" borderId="10" applyNumberFormat="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16" fillId="22" borderId="4" applyNumberFormat="0" applyAlignment="0" applyProtection="0"/>
    <xf numFmtId="0" fontId="2" fillId="0" borderId="0"/>
    <xf numFmtId="0" fontId="1" fillId="0" borderId="0"/>
  </cellStyleXfs>
  <cellXfs count="67">
    <xf numFmtId="0" fontId="0" fillId="0" borderId="0" xfId="0"/>
    <xf numFmtId="4" fontId="5" fillId="29" borderId="0" xfId="0" applyNumberFormat="1" applyFont="1" applyFill="1" applyAlignment="1">
      <alignment horizontal="right" vertical="center"/>
    </xf>
    <xf numFmtId="0" fontId="6" fillId="28" borderId="0" xfId="0" applyFont="1" applyFill="1" applyAlignment="1">
      <alignment vertical="center"/>
    </xf>
    <xf numFmtId="4" fontId="6" fillId="28" borderId="0" xfId="0" applyNumberFormat="1" applyFont="1" applyFill="1" applyAlignment="1">
      <alignment horizontal="right" vertical="center"/>
    </xf>
    <xf numFmtId="0" fontId="4" fillId="0" borderId="0" xfId="0" applyFont="1" applyAlignment="1">
      <alignment vertical="center"/>
    </xf>
    <xf numFmtId="0" fontId="7" fillId="0" borderId="0" xfId="0" applyFont="1" applyAlignment="1">
      <alignment vertical="center"/>
    </xf>
    <xf numFmtId="0" fontId="6" fillId="28" borderId="0" xfId="0" applyFont="1" applyFill="1" applyAlignment="1">
      <alignment horizontal="center" vertical="center"/>
    </xf>
    <xf numFmtId="0" fontId="8" fillId="0" borderId="0" xfId="0" applyFont="1" applyAlignment="1">
      <alignment horizontal="left" vertical="center" indent="4"/>
    </xf>
    <xf numFmtId="0" fontId="10" fillId="0" borderId="0" xfId="0" applyFont="1" applyAlignment="1">
      <alignment horizontal="left" vertical="center" indent="8"/>
    </xf>
    <xf numFmtId="0" fontId="4" fillId="0" borderId="0" xfId="0" applyFont="1" applyAlignment="1">
      <alignment horizontal="left" vertical="center" indent="4"/>
    </xf>
    <xf numFmtId="0" fontId="29" fillId="28" borderId="2" xfId="0" applyFont="1" applyFill="1" applyBorder="1" applyAlignment="1">
      <alignment vertical="center"/>
    </xf>
    <xf numFmtId="0" fontId="30" fillId="28" borderId="2" xfId="0" applyFont="1" applyFill="1" applyBorder="1" applyAlignment="1">
      <alignment horizontal="right" vertical="center"/>
    </xf>
    <xf numFmtId="0" fontId="29" fillId="28" borderId="0" xfId="0" applyFont="1" applyFill="1" applyAlignment="1">
      <alignment vertical="center"/>
    </xf>
    <xf numFmtId="0" fontId="29" fillId="28" borderId="0" xfId="0" applyFont="1" applyFill="1" applyAlignment="1">
      <alignment horizontal="right" vertical="center"/>
    </xf>
    <xf numFmtId="0" fontId="30" fillId="28" borderId="0" xfId="0" applyFont="1" applyFill="1" applyAlignment="1">
      <alignment vertical="center"/>
    </xf>
    <xf numFmtId="3" fontId="30" fillId="28" borderId="0" xfId="0" applyNumberFormat="1" applyFont="1" applyFill="1" applyAlignment="1">
      <alignment horizontal="right" vertical="center"/>
    </xf>
    <xf numFmtId="0" fontId="28" fillId="27" borderId="0" xfId="36" applyFont="1" applyFill="1"/>
    <xf numFmtId="0" fontId="31" fillId="27" borderId="0" xfId="37" applyFont="1" applyFill="1"/>
    <xf numFmtId="3" fontId="31" fillId="27" borderId="0" xfId="37" applyNumberFormat="1" applyFont="1" applyFill="1"/>
    <xf numFmtId="0" fontId="32" fillId="27" borderId="0" xfId="37" applyFont="1" applyFill="1"/>
    <xf numFmtId="0" fontId="33" fillId="27" borderId="0" xfId="37" applyFont="1" applyFill="1"/>
    <xf numFmtId="165" fontId="32" fillId="27" borderId="0" xfId="37" applyNumberFormat="1" applyFont="1" applyFill="1"/>
    <xf numFmtId="0" fontId="33" fillId="27" borderId="1" xfId="37" applyFont="1" applyFill="1" applyBorder="1" applyAlignment="1">
      <alignment vertical="top" wrapText="1"/>
    </xf>
    <xf numFmtId="0" fontId="35" fillId="27" borderId="1" xfId="37" applyFont="1" applyFill="1" applyBorder="1" applyAlignment="1">
      <alignment vertical="top" wrapText="1"/>
    </xf>
    <xf numFmtId="165" fontId="37" fillId="0" borderId="0" xfId="36" applyNumberFormat="1" applyFont="1" applyFill="1" applyBorder="1" applyAlignment="1">
      <alignment horizontal="center"/>
    </xf>
    <xf numFmtId="3" fontId="37" fillId="27" borderId="0" xfId="37" applyNumberFormat="1" applyFont="1" applyFill="1"/>
    <xf numFmtId="3" fontId="32" fillId="27" borderId="0" xfId="37" applyNumberFormat="1" applyFont="1" applyFill="1"/>
    <xf numFmtId="3" fontId="36" fillId="27" borderId="0" xfId="37" applyNumberFormat="1" applyFont="1" applyFill="1"/>
    <xf numFmtId="3" fontId="38" fillId="27" borderId="0" xfId="37" applyNumberFormat="1" applyFont="1" applyFill="1"/>
    <xf numFmtId="0" fontId="32" fillId="27" borderId="1" xfId="37" applyFont="1" applyFill="1" applyBorder="1"/>
    <xf numFmtId="3" fontId="32" fillId="27" borderId="1" xfId="37" applyNumberFormat="1" applyFont="1" applyFill="1" applyBorder="1"/>
    <xf numFmtId="3" fontId="37" fillId="27" borderId="1" xfId="37" applyNumberFormat="1" applyFont="1" applyFill="1" applyBorder="1"/>
    <xf numFmtId="3" fontId="36" fillId="27" borderId="1" xfId="37" applyNumberFormat="1" applyFont="1" applyFill="1" applyBorder="1"/>
    <xf numFmtId="3" fontId="33" fillId="27" borderId="0" xfId="37" applyNumberFormat="1" applyFont="1" applyFill="1"/>
    <xf numFmtId="3" fontId="39" fillId="27" borderId="0" xfId="37" applyNumberFormat="1" applyFont="1" applyFill="1"/>
    <xf numFmtId="4" fontId="32" fillId="27" borderId="0" xfId="37" applyNumberFormat="1" applyFont="1" applyFill="1"/>
    <xf numFmtId="0" fontId="37" fillId="27" borderId="0" xfId="37" applyFont="1" applyFill="1"/>
    <xf numFmtId="0" fontId="33" fillId="27" borderId="1" xfId="37" applyFont="1" applyFill="1" applyBorder="1"/>
    <xf numFmtId="3" fontId="32" fillId="27" borderId="0" xfId="37" applyNumberFormat="1" applyFont="1" applyFill="1" applyBorder="1"/>
    <xf numFmtId="0" fontId="37" fillId="27" borderId="1" xfId="37" applyFont="1" applyFill="1" applyBorder="1"/>
    <xf numFmtId="3" fontId="33" fillId="27" borderId="0" xfId="37" applyNumberFormat="1" applyFont="1" applyFill="1" applyBorder="1"/>
    <xf numFmtId="0" fontId="32" fillId="27" borderId="0" xfId="37" quotePrefix="1" applyFont="1" applyFill="1"/>
    <xf numFmtId="0" fontId="33" fillId="27" borderId="11" xfId="37" applyFont="1" applyFill="1" applyBorder="1"/>
    <xf numFmtId="0" fontId="32" fillId="27" borderId="11" xfId="37" applyFont="1" applyFill="1" applyBorder="1"/>
    <xf numFmtId="3" fontId="33" fillId="27" borderId="11" xfId="37" applyNumberFormat="1" applyFont="1" applyFill="1" applyBorder="1"/>
    <xf numFmtId="0" fontId="40" fillId="27" borderId="1" xfId="37" applyFont="1" applyFill="1" applyBorder="1" applyAlignment="1">
      <alignment vertical="center"/>
    </xf>
    <xf numFmtId="0" fontId="41" fillId="27" borderId="0" xfId="37" applyFont="1" applyFill="1" applyBorder="1" applyAlignment="1">
      <alignment vertical="center"/>
    </xf>
    <xf numFmtId="0" fontId="37" fillId="27" borderId="0" xfId="37" applyFont="1" applyFill="1" applyBorder="1"/>
    <xf numFmtId="3" fontId="42" fillId="27" borderId="0" xfId="37" applyNumberFormat="1" applyFont="1" applyFill="1" applyBorder="1" applyAlignment="1">
      <alignment horizontal="right" vertical="center"/>
    </xf>
    <xf numFmtId="0" fontId="37" fillId="27" borderId="0" xfId="37" applyFont="1" applyFill="1" applyAlignment="1">
      <alignment horizontal="left"/>
    </xf>
    <xf numFmtId="3" fontId="42" fillId="27" borderId="1" xfId="37" applyNumberFormat="1" applyFont="1" applyFill="1" applyBorder="1" applyAlignment="1">
      <alignment horizontal="right" vertical="center"/>
    </xf>
    <xf numFmtId="0" fontId="35" fillId="27" borderId="0" xfId="37" applyFont="1" applyFill="1"/>
    <xf numFmtId="3" fontId="40" fillId="27" borderId="0" xfId="37" applyNumberFormat="1" applyFont="1" applyFill="1" applyBorder="1" applyAlignment="1">
      <alignment horizontal="right" vertical="center"/>
    </xf>
    <xf numFmtId="0" fontId="32" fillId="27" borderId="0" xfId="37" applyFont="1" applyFill="1" applyBorder="1"/>
    <xf numFmtId="0" fontId="33" fillId="27" borderId="0" xfId="37" applyFont="1" applyFill="1" applyBorder="1" applyAlignment="1">
      <alignment vertical="top"/>
    </xf>
    <xf numFmtId="14" fontId="32" fillId="27" borderId="0" xfId="37" applyNumberFormat="1" applyFont="1" applyFill="1"/>
    <xf numFmtId="165" fontId="37" fillId="0" borderId="0" xfId="37" applyNumberFormat="1" applyFont="1" applyFill="1"/>
    <xf numFmtId="165" fontId="32" fillId="27" borderId="1" xfId="37" applyNumberFormat="1" applyFont="1" applyFill="1" applyBorder="1"/>
    <xf numFmtId="0" fontId="32" fillId="27" borderId="0" xfId="37" applyFont="1" applyFill="1" applyAlignment="1">
      <alignment horizontal="left" indent="1"/>
    </xf>
    <xf numFmtId="0" fontId="3" fillId="28" borderId="0" xfId="0" applyFont="1" applyFill="1" applyAlignment="1">
      <alignment vertical="center"/>
    </xf>
    <xf numFmtId="4" fontId="3" fillId="28" borderId="0" xfId="0" applyNumberFormat="1" applyFont="1" applyFill="1" applyAlignment="1">
      <alignment horizontal="right" vertical="center"/>
    </xf>
    <xf numFmtId="0" fontId="3" fillId="28" borderId="0" xfId="0" applyFont="1" applyFill="1" applyAlignment="1">
      <alignment horizontal="right" vertical="center"/>
    </xf>
    <xf numFmtId="0" fontId="3" fillId="28" borderId="2" xfId="0" applyFont="1" applyFill="1" applyBorder="1" applyAlignment="1">
      <alignment vertical="center"/>
    </xf>
    <xf numFmtId="0" fontId="3" fillId="28" borderId="2" xfId="0" applyFont="1" applyFill="1" applyBorder="1" applyAlignment="1">
      <alignment horizontal="right" vertical="center"/>
    </xf>
    <xf numFmtId="3" fontId="3" fillId="28" borderId="0" xfId="0" applyNumberFormat="1" applyFont="1" applyFill="1" applyAlignment="1">
      <alignment horizontal="right" vertical="center"/>
    </xf>
    <xf numFmtId="0" fontId="3" fillId="28" borderId="0" xfId="0" applyFont="1" applyFill="1" applyAlignment="1">
      <alignment vertical="center"/>
    </xf>
    <xf numFmtId="0" fontId="3" fillId="28" borderId="2" xfId="0" applyFont="1" applyFill="1" applyBorder="1" applyAlignment="1">
      <alignment vertical="center"/>
    </xf>
  </cellXfs>
  <cellStyles count="38">
    <cellStyle name="20 % - Accent1" xfId="2"/>
    <cellStyle name="20 % - Accent2" xfId="3"/>
    <cellStyle name="20 % - Accent3" xfId="4"/>
    <cellStyle name="20 % - Accent4" xfId="5"/>
    <cellStyle name="20 % - Accent5" xfId="6"/>
    <cellStyle name="20 % - Accent6" xfId="7"/>
    <cellStyle name="40 % - Accent1" xfId="8"/>
    <cellStyle name="40 % - Accent2" xfId="9"/>
    <cellStyle name="40 % - Accent3" xfId="10"/>
    <cellStyle name="40 % - Accent4" xfId="11"/>
    <cellStyle name="40 % - Accent5" xfId="12"/>
    <cellStyle name="40 % - Accent6" xfId="13"/>
    <cellStyle name="60 % - Accent1" xfId="14"/>
    <cellStyle name="60 % - Accent2" xfId="15"/>
    <cellStyle name="60 % - Accent3" xfId="16"/>
    <cellStyle name="60 % - Accent4" xfId="17"/>
    <cellStyle name="60 % - Accent5" xfId="18"/>
    <cellStyle name="60 % - Accent6" xfId="19"/>
    <cellStyle name="Avertissement" xfId="20"/>
    <cellStyle name="Calcul" xfId="21"/>
    <cellStyle name="Cellule liée" xfId="22"/>
    <cellStyle name="Commentaire" xfId="23"/>
    <cellStyle name="Entrée" xfId="24"/>
    <cellStyle name="Insatisfaisant" xfId="25"/>
    <cellStyle name="Neutre" xfId="26"/>
    <cellStyle name="Normal" xfId="0" builtinId="0"/>
    <cellStyle name="Normal 2" xfId="1"/>
    <cellStyle name="Normal 2 2" xfId="36"/>
    <cellStyle name="Normal 3" xfId="37"/>
    <cellStyle name="Satisfaisant" xfId="27"/>
    <cellStyle name="Sortie" xfId="28"/>
    <cellStyle name="Texte explicatif" xfId="29"/>
    <cellStyle name="Titre" xfId="30"/>
    <cellStyle name="Titre 1" xfId="31"/>
    <cellStyle name="Titre 2" xfId="32"/>
    <cellStyle name="Titre 3" xfId="33"/>
    <cellStyle name="Titre 4" xfId="34"/>
    <cellStyle name="Vérification"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Utilisateur invité" id="{21A5EDF3-8BBB-4ED8-A125-4759F6A889BC}" userId="S::urn:spo:anon#df0cf6f7102bc173c61514b22f0fd1d39e5c060ab6d0731f4739d7b620acda9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4" dT="2019-11-28T09:43:57.38" personId="{21A5EDF3-8BBB-4ED8-A125-4759F6A889BC}" id="{53990FEA-0553-4A75-AEE8-1E73D83C592A}">
    <text xml:space="preserve">Peux t'on déjà leur annoncer que nous ne ferons pas d'update des finances au mois de janvier car on aura pas fermé la compta mais qu'au board de mars/avril ils auront les chiffres finaux?
Egalement devons nous présenter le budget 2020? Ou on attend d'en rediscuter en staff et du coup de leur donner la version updatée?
</text>
  </threadedComment>
  <threadedComment ref="K23" dT="2019-11-28T09:41:30.48" personId="{21A5EDF3-8BBB-4ED8-A125-4759F6A889BC}" id="{1A637140-603A-4EC8-A5BA-0B02C7CB5B81}">
    <text xml:space="preserve">Je parlerai de l'acceuil de Google
</text>
  </threadedComment>
  <threadedComment ref="K25" dT="2019-11-28T09:32:37.22" personId="{21A5EDF3-8BBB-4ED8-A125-4759F6A889BC}" id="{16D1C91F-132B-4560-AB61-4F07577FE5A3}">
    <text xml:space="preserve">Bcp de dépenses de staff travel n'ont pas encore été payes ou mis dans la comptabilité. Comment as tu basé ton estimé plus ou moins?
</text>
  </threadedComment>
  <threadedComment ref="K26" dT="2019-11-28T09:34:55.91" personId="{21A5EDF3-8BBB-4ED8-A125-4759F6A889BC}" id="{5CC49042-40E0-4D9D-812E-B8A412EDC144}">
    <text xml:space="preserve">Pouvons nous expliquer quel SG n'ont pas eu lieu afin de justifier la grosse sous dépense? Egalement attention que je reçois encore beaucoup d'expense claims pour les meetings de ces dernières semaines (C03/C07/C12)
</text>
  </threadedComment>
  <threadedComment ref="K28" dT="2019-11-28T09:36:05.30" personId="{21A5EDF3-8BBB-4ED8-A125-4759F6A889BC}" id="{175DF604-43AC-47A2-AA03-975883C48FCC}">
    <text xml:space="preserve">POurquoi avons nous tellement sous dépensé? Faut il mentionner la contribution d'EOTO (sachant que Karen les représente)? Est ce grace a cette contribution qu'on a tellement sous dépensé?
</text>
  </threadedComment>
  <threadedComment ref="K29" dT="2019-11-28T09:37:09.65" personId="{21A5EDF3-8BBB-4ED8-A125-4759F6A889BC}" id="{C8083902-62E3-492B-9461-3B3653EF9BB9}">
    <text xml:space="preserve">On a quasiment rien dépensé pour le moment mais les contrats arrivent d'habitude en fin d'année donc on devrait bcp plus dépenser
</text>
  </threadedComment>
  <threadedComment ref="K30" dT="2019-11-28T09:37:57.33" personId="{21A5EDF3-8BBB-4ED8-A125-4759F6A889BC}" id="{0B99751C-9ED3-4AE7-81E7-D08A63601DE3}">
    <text xml:space="preserve">Je crois que l'explication de la sous dépense est que les RT auront plus lieu l'année prochaine. Correct?
</text>
  </threadedComment>
  <threadedComment ref="L31" dT="2019-11-28T09:39:02.31" personId="{21A5EDF3-8BBB-4ED8-A125-4759F6A889BC}" id="{ED774974-96EA-497C-B760-736CD95D0933}">
    <text xml:space="preserve">Est-ce que les full 18,806 EUR seront couvert par OSJI? 
</text>
  </threadedComment>
  <threadedComment ref="K32" dT="2019-11-28T09:39:22.70" personId="{21A5EDF3-8BBB-4ED8-A125-4759F6A889BC}" id="{8434CC80-759B-4AFD-AFB5-572350A94A84}">
    <text xml:space="preserve">Trop dépensé à cause de?
</text>
  </threadedComment>
  <threadedComment ref="K35" dT="2019-11-28T09:28:17.04" personId="{21A5EDF3-8BBB-4ED8-A125-4759F6A889BC}" id="{B068F7A1-7A5F-4FA0-B535-59D67A2A48FA}">
    <text xml:space="preserve">Peux tu m'expliquer pourquoi on arrive à une estimation de 180000 alors que c'était budgeté 164000?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4"/>
  <sheetViews>
    <sheetView tabSelected="1" view="pageBreakPreview" zoomScaleNormal="100" zoomScaleSheetLayoutView="100" workbookViewId="0">
      <selection activeCell="A2" sqref="A2"/>
    </sheetView>
  </sheetViews>
  <sheetFormatPr defaultRowHeight="12.75" x14ac:dyDescent="0.2"/>
  <cols>
    <col min="1" max="1" width="4.28515625" style="17" customWidth="1"/>
    <col min="2" max="2" width="14.7109375" style="17" customWidth="1"/>
    <col min="3" max="4" width="9.140625" style="17"/>
    <col min="5" max="5" width="11.42578125" style="17" customWidth="1"/>
    <col min="6" max="6" width="5.7109375" style="17" customWidth="1"/>
    <col min="7" max="7" width="12.85546875" style="17" customWidth="1"/>
    <col min="8" max="8" width="14.5703125" style="17" customWidth="1"/>
    <col min="9" max="11" width="12.85546875" style="17" customWidth="1"/>
    <col min="12" max="12" width="16.42578125" style="17" customWidth="1"/>
    <col min="13" max="16384" width="9.140625" style="17"/>
  </cols>
  <sheetData>
    <row r="1" spans="1:10" x14ac:dyDescent="0.2">
      <c r="A1" s="16" t="s">
        <v>56</v>
      </c>
    </row>
    <row r="2" spans="1:10" x14ac:dyDescent="0.2">
      <c r="J2" s="18"/>
    </row>
    <row r="3" spans="1:10" s="19" customFormat="1" ht="12" x14ac:dyDescent="0.2">
      <c r="B3" s="20" t="s">
        <v>57</v>
      </c>
      <c r="C3" s="19" t="s">
        <v>58</v>
      </c>
      <c r="D3" s="19" t="s">
        <v>59</v>
      </c>
    </row>
    <row r="4" spans="1:10" s="19" customFormat="1" ht="12" x14ac:dyDescent="0.2">
      <c r="C4" s="19" t="s">
        <v>60</v>
      </c>
      <c r="D4" s="19" t="s">
        <v>61</v>
      </c>
    </row>
    <row r="5" spans="1:10" s="19" customFormat="1" ht="12" x14ac:dyDescent="0.2">
      <c r="C5" s="19" t="s">
        <v>62</v>
      </c>
      <c r="D5" s="19" t="s">
        <v>63</v>
      </c>
    </row>
    <row r="6" spans="1:10" s="19" customFormat="1" ht="12" x14ac:dyDescent="0.2">
      <c r="C6" s="19" t="s">
        <v>64</v>
      </c>
      <c r="D6" s="19" t="s">
        <v>65</v>
      </c>
    </row>
    <row r="7" spans="1:10" s="19" customFormat="1" ht="12" x14ac:dyDescent="0.2">
      <c r="C7" s="19" t="s">
        <v>31</v>
      </c>
      <c r="D7" s="19" t="s">
        <v>66</v>
      </c>
    </row>
    <row r="8" spans="1:10" s="19" customFormat="1" ht="12" x14ac:dyDescent="0.2">
      <c r="C8" s="19" t="s">
        <v>32</v>
      </c>
      <c r="D8" s="19" t="s">
        <v>67</v>
      </c>
    </row>
    <row r="9" spans="1:10" s="19" customFormat="1" ht="12" x14ac:dyDescent="0.2">
      <c r="C9" s="19" t="s">
        <v>68</v>
      </c>
      <c r="D9" s="19" t="s">
        <v>69</v>
      </c>
    </row>
    <row r="10" spans="1:10" s="19" customFormat="1" ht="12" x14ac:dyDescent="0.2">
      <c r="C10" s="19" t="s">
        <v>70</v>
      </c>
      <c r="D10" s="19" t="s">
        <v>71</v>
      </c>
    </row>
    <row r="11" spans="1:10" s="19" customFormat="1" ht="12" x14ac:dyDescent="0.2">
      <c r="C11" s="19" t="s">
        <v>72</v>
      </c>
      <c r="D11" s="19" t="s">
        <v>73</v>
      </c>
    </row>
    <row r="12" spans="1:10" s="19" customFormat="1" ht="12" x14ac:dyDescent="0.2"/>
    <row r="13" spans="1:10" s="19" customFormat="1" ht="12" x14ac:dyDescent="0.2">
      <c r="B13" s="20" t="s">
        <v>74</v>
      </c>
    </row>
    <row r="14" spans="1:10" s="19" customFormat="1" ht="12" x14ac:dyDescent="0.2">
      <c r="B14" s="19" t="s">
        <v>75</v>
      </c>
    </row>
    <row r="15" spans="1:10" s="19" customFormat="1" ht="12" x14ac:dyDescent="0.2">
      <c r="B15" s="20"/>
      <c r="G15" s="21"/>
    </row>
    <row r="16" spans="1:10" s="19" customFormat="1" ht="12" x14ac:dyDescent="0.2">
      <c r="A16" s="20" t="s">
        <v>76</v>
      </c>
    </row>
    <row r="17" spans="1:12" s="19" customFormat="1" ht="12" x14ac:dyDescent="0.2">
      <c r="A17" s="20"/>
    </row>
    <row r="18" spans="1:12" s="19" customFormat="1" ht="36" x14ac:dyDescent="0.2">
      <c r="B18" s="22" t="s">
        <v>77</v>
      </c>
      <c r="C18" s="22" t="s">
        <v>78</v>
      </c>
      <c r="D18" s="22"/>
      <c r="E18" s="22"/>
      <c r="F18" s="22"/>
      <c r="G18" s="22" t="s">
        <v>79</v>
      </c>
      <c r="H18" s="22" t="s">
        <v>80</v>
      </c>
      <c r="I18" s="22" t="s">
        <v>81</v>
      </c>
      <c r="J18" s="22" t="s">
        <v>82</v>
      </c>
      <c r="K18" s="23" t="s">
        <v>83</v>
      </c>
    </row>
    <row r="19" spans="1:12" s="19" customFormat="1" ht="12" x14ac:dyDescent="0.2">
      <c r="B19" s="19" t="s">
        <v>18</v>
      </c>
      <c r="C19" s="19" t="s">
        <v>19</v>
      </c>
      <c r="G19" s="24">
        <v>570349.1300000007</v>
      </c>
      <c r="H19" s="25">
        <v>191104.73900000023</v>
      </c>
      <c r="I19" s="26">
        <f>G19+H19</f>
        <v>761453.86900000088</v>
      </c>
      <c r="J19" s="26">
        <v>820311.48</v>
      </c>
      <c r="K19" s="27">
        <f>J19-I19</f>
        <v>58857.610999999102</v>
      </c>
    </row>
    <row r="20" spans="1:12" s="19" customFormat="1" ht="12" x14ac:dyDescent="0.2">
      <c r="B20" s="19" t="s">
        <v>3</v>
      </c>
      <c r="C20" s="19" t="s">
        <v>4</v>
      </c>
      <c r="G20" s="21">
        <v>18407.739999999998</v>
      </c>
      <c r="H20" s="25">
        <v>4500</v>
      </c>
      <c r="I20" s="26">
        <f t="shared" ref="I20:I35" si="0">G20+H20</f>
        <v>22907.739999999998</v>
      </c>
      <c r="J20" s="26">
        <v>27580</v>
      </c>
      <c r="K20" s="27">
        <f>J20-I20</f>
        <v>4672.260000000002</v>
      </c>
    </row>
    <row r="21" spans="1:12" s="19" customFormat="1" ht="12" x14ac:dyDescent="0.2">
      <c r="B21" s="19" t="s">
        <v>1</v>
      </c>
      <c r="C21" s="19" t="s">
        <v>2</v>
      </c>
      <c r="G21" s="56">
        <v>57323.779999999984</v>
      </c>
      <c r="H21" s="25">
        <v>3000</v>
      </c>
      <c r="I21" s="26">
        <f t="shared" si="0"/>
        <v>60323.779999999984</v>
      </c>
      <c r="J21" s="26">
        <v>83450</v>
      </c>
      <c r="K21" s="27">
        <f t="shared" ref="K21:K36" si="1">J21-I21</f>
        <v>23126.220000000016</v>
      </c>
    </row>
    <row r="22" spans="1:12" s="19" customFormat="1" ht="12" x14ac:dyDescent="0.2">
      <c r="B22" s="19" t="s">
        <v>5</v>
      </c>
      <c r="C22" s="19" t="s">
        <v>84</v>
      </c>
      <c r="G22" s="21">
        <v>8447.5800000000017</v>
      </c>
      <c r="H22" s="25">
        <v>9000</v>
      </c>
      <c r="I22" s="26">
        <f t="shared" si="0"/>
        <v>17447.580000000002</v>
      </c>
      <c r="J22" s="26">
        <v>22850</v>
      </c>
      <c r="K22" s="27">
        <f t="shared" si="1"/>
        <v>5402.4199999999983</v>
      </c>
    </row>
    <row r="23" spans="1:12" s="19" customFormat="1" ht="12" x14ac:dyDescent="0.2">
      <c r="B23" s="19" t="s">
        <v>22</v>
      </c>
      <c r="C23" s="19" t="s">
        <v>23</v>
      </c>
      <c r="G23" s="21">
        <v>0</v>
      </c>
      <c r="H23" s="25">
        <v>5000</v>
      </c>
      <c r="I23" s="26">
        <f t="shared" si="0"/>
        <v>5000</v>
      </c>
      <c r="J23" s="26">
        <v>5430</v>
      </c>
      <c r="K23" s="27">
        <f t="shared" si="1"/>
        <v>430</v>
      </c>
    </row>
    <row r="24" spans="1:12" s="19" customFormat="1" ht="12" x14ac:dyDescent="0.2">
      <c r="B24" s="19" t="s">
        <v>24</v>
      </c>
      <c r="C24" s="19" t="s">
        <v>85</v>
      </c>
      <c r="G24" s="21">
        <v>0</v>
      </c>
      <c r="H24" s="21">
        <v>0</v>
      </c>
      <c r="I24" s="21">
        <f t="shared" si="0"/>
        <v>0</v>
      </c>
      <c r="J24" s="26">
        <v>2260</v>
      </c>
      <c r="K24" s="27">
        <f t="shared" si="1"/>
        <v>2260</v>
      </c>
    </row>
    <row r="25" spans="1:12" s="19" customFormat="1" ht="12" x14ac:dyDescent="0.2">
      <c r="B25" s="19" t="s">
        <v>6</v>
      </c>
      <c r="C25" s="19" t="s">
        <v>7</v>
      </c>
      <c r="G25" s="21">
        <v>11136.619999999999</v>
      </c>
      <c r="H25" s="25">
        <v>2750</v>
      </c>
      <c r="I25" s="26">
        <f t="shared" si="0"/>
        <v>13886.619999999999</v>
      </c>
      <c r="J25" s="26">
        <v>19400</v>
      </c>
      <c r="K25" s="27">
        <f t="shared" si="1"/>
        <v>5513.380000000001</v>
      </c>
    </row>
    <row r="26" spans="1:12" s="19" customFormat="1" ht="12" x14ac:dyDescent="0.2">
      <c r="B26" s="19" t="s">
        <v>8</v>
      </c>
      <c r="C26" s="19" t="s">
        <v>9</v>
      </c>
      <c r="G26" s="21">
        <v>5809.2199999999993</v>
      </c>
      <c r="H26" s="25">
        <v>2250</v>
      </c>
      <c r="I26" s="26">
        <f t="shared" si="0"/>
        <v>8059.2199999999993</v>
      </c>
      <c r="J26" s="26">
        <v>24540</v>
      </c>
      <c r="K26" s="27">
        <f>J26-I26</f>
        <v>16480.78</v>
      </c>
    </row>
    <row r="27" spans="1:12" s="19" customFormat="1" ht="12" x14ac:dyDescent="0.2">
      <c r="B27" s="19" t="s">
        <v>10</v>
      </c>
      <c r="C27" s="19" t="s">
        <v>86</v>
      </c>
      <c r="G27" s="21">
        <v>902.97</v>
      </c>
      <c r="H27" s="25">
        <v>2500</v>
      </c>
      <c r="I27" s="26">
        <f t="shared" si="0"/>
        <v>3402.9700000000003</v>
      </c>
      <c r="J27" s="26">
        <v>3550</v>
      </c>
      <c r="K27" s="27">
        <f>J27-I27</f>
        <v>147.02999999999975</v>
      </c>
    </row>
    <row r="28" spans="1:12" s="19" customFormat="1" ht="12" x14ac:dyDescent="0.2">
      <c r="B28" s="19" t="s">
        <v>11</v>
      </c>
      <c r="C28" s="19" t="s">
        <v>87</v>
      </c>
      <c r="G28" s="21">
        <v>8292.4699999999993</v>
      </c>
      <c r="H28" s="25">
        <v>2000</v>
      </c>
      <c r="I28" s="26">
        <f t="shared" si="0"/>
        <v>10292.469999999999</v>
      </c>
      <c r="J28" s="26">
        <v>23985</v>
      </c>
      <c r="K28" s="27">
        <f t="shared" si="1"/>
        <v>13692.53</v>
      </c>
    </row>
    <row r="29" spans="1:12" s="19" customFormat="1" ht="12" x14ac:dyDescent="0.2">
      <c r="B29" s="19" t="s">
        <v>14</v>
      </c>
      <c r="C29" s="19" t="s">
        <v>15</v>
      </c>
      <c r="G29" s="21">
        <v>605</v>
      </c>
      <c r="H29" s="25">
        <v>4400</v>
      </c>
      <c r="I29" s="26">
        <f t="shared" si="0"/>
        <v>5005</v>
      </c>
      <c r="J29" s="26">
        <v>50245.31</v>
      </c>
      <c r="K29" s="27">
        <f t="shared" si="1"/>
        <v>45240.31</v>
      </c>
    </row>
    <row r="30" spans="1:12" s="19" customFormat="1" ht="12" x14ac:dyDescent="0.2">
      <c r="B30" s="19" t="s">
        <v>12</v>
      </c>
      <c r="C30" s="19" t="s">
        <v>88</v>
      </c>
      <c r="G30" s="21">
        <v>16024.119999999999</v>
      </c>
      <c r="H30" s="25">
        <v>13000</v>
      </c>
      <c r="I30" s="26">
        <f t="shared" si="0"/>
        <v>29024.12</v>
      </c>
      <c r="J30" s="26">
        <v>36234.269999999997</v>
      </c>
      <c r="K30" s="27">
        <f t="shared" si="1"/>
        <v>7210.1499999999978</v>
      </c>
    </row>
    <row r="31" spans="1:12" s="19" customFormat="1" ht="12" x14ac:dyDescent="0.2">
      <c r="B31" s="19" t="s">
        <v>13</v>
      </c>
      <c r="C31" s="19" t="s">
        <v>89</v>
      </c>
      <c r="G31" s="21">
        <v>8805.86</v>
      </c>
      <c r="H31" s="25">
        <v>7000</v>
      </c>
      <c r="I31" s="26">
        <f t="shared" ref="I31" si="2">G31+H31</f>
        <v>15805.86</v>
      </c>
      <c r="J31" s="21">
        <v>0</v>
      </c>
      <c r="K31" s="28">
        <f t="shared" ref="K31" si="3">J31-I31</f>
        <v>-15805.86</v>
      </c>
      <c r="L31" s="20" t="s">
        <v>90</v>
      </c>
    </row>
    <row r="32" spans="1:12" s="19" customFormat="1" ht="12" x14ac:dyDescent="0.2">
      <c r="B32" s="19" t="s">
        <v>20</v>
      </c>
      <c r="C32" s="19" t="s">
        <v>21</v>
      </c>
      <c r="G32" s="21">
        <v>10414.17</v>
      </c>
      <c r="H32" s="25">
        <v>1980</v>
      </c>
      <c r="I32" s="26">
        <f t="shared" si="0"/>
        <v>12394.17</v>
      </c>
      <c r="J32" s="26">
        <v>9280</v>
      </c>
      <c r="K32" s="28">
        <f t="shared" si="1"/>
        <v>-3114.17</v>
      </c>
    </row>
    <row r="33" spans="2:11" s="19" customFormat="1" ht="12" x14ac:dyDescent="0.2">
      <c r="B33" s="19" t="s">
        <v>25</v>
      </c>
      <c r="C33" s="19" t="s">
        <v>26</v>
      </c>
      <c r="G33" s="21">
        <v>0</v>
      </c>
      <c r="H33" s="25">
        <v>7000</v>
      </c>
      <c r="I33" s="26">
        <f t="shared" si="0"/>
        <v>7000</v>
      </c>
      <c r="J33" s="26">
        <v>7567.41</v>
      </c>
      <c r="K33" s="27">
        <f t="shared" si="1"/>
        <v>567.40999999999985</v>
      </c>
    </row>
    <row r="34" spans="2:11" s="19" customFormat="1" ht="12" x14ac:dyDescent="0.2">
      <c r="B34" s="19" t="s">
        <v>17</v>
      </c>
      <c r="C34" s="19" t="s">
        <v>91</v>
      </c>
      <c r="G34" s="21">
        <v>25766.770000000004</v>
      </c>
      <c r="H34" s="25">
        <v>48000</v>
      </c>
      <c r="I34" s="26">
        <f t="shared" si="0"/>
        <v>73766.77</v>
      </c>
      <c r="J34" s="26">
        <v>73907.66</v>
      </c>
      <c r="K34" s="27">
        <f t="shared" si="1"/>
        <v>140.88999999999942</v>
      </c>
    </row>
    <row r="35" spans="2:11" s="19" customFormat="1" ht="12" x14ac:dyDescent="0.2">
      <c r="B35" s="29" t="s">
        <v>16</v>
      </c>
      <c r="C35" s="29" t="s">
        <v>92</v>
      </c>
      <c r="D35" s="29"/>
      <c r="E35" s="29"/>
      <c r="F35" s="29"/>
      <c r="G35" s="57">
        <v>133036.74999999994</v>
      </c>
      <c r="H35" s="31">
        <v>31000</v>
      </c>
      <c r="I35" s="30">
        <f t="shared" si="0"/>
        <v>164036.74999999994</v>
      </c>
      <c r="J35" s="30">
        <v>164362.9</v>
      </c>
      <c r="K35" s="32">
        <f t="shared" si="1"/>
        <v>326.15000000005239</v>
      </c>
    </row>
    <row r="36" spans="2:11" s="19" customFormat="1" ht="12" x14ac:dyDescent="0.2">
      <c r="B36" s="20"/>
      <c r="C36" s="20" t="s">
        <v>93</v>
      </c>
      <c r="D36" s="20"/>
      <c r="E36" s="20"/>
      <c r="F36" s="20"/>
      <c r="G36" s="33">
        <f>SUM(G19:G35)</f>
        <v>875322.18000000063</v>
      </c>
      <c r="H36" s="33">
        <f>SUM(H19:H35)</f>
        <v>334484.73900000023</v>
      </c>
      <c r="I36" s="33">
        <f>SUM(I19:I35)</f>
        <v>1209806.9190000007</v>
      </c>
      <c r="J36" s="33">
        <f>SUM(J19:J35)</f>
        <v>1374954.0299999998</v>
      </c>
      <c r="K36" s="34">
        <f t="shared" si="1"/>
        <v>165147.1109999991</v>
      </c>
    </row>
    <row r="37" spans="2:11" s="19" customFormat="1" ht="12" x14ac:dyDescent="0.2">
      <c r="H37" s="35"/>
      <c r="I37" s="36"/>
      <c r="J37" s="26"/>
    </row>
    <row r="38" spans="2:11" s="19" customFormat="1" ht="12" x14ac:dyDescent="0.2">
      <c r="C38" s="58" t="s">
        <v>94</v>
      </c>
      <c r="D38" s="19" t="s">
        <v>95</v>
      </c>
    </row>
    <row r="39" spans="2:11" s="19" customFormat="1" ht="12" x14ac:dyDescent="0.2">
      <c r="C39" s="58" t="s">
        <v>96</v>
      </c>
      <c r="D39" s="19" t="s">
        <v>97</v>
      </c>
    </row>
    <row r="40" spans="2:11" s="19" customFormat="1" ht="12" x14ac:dyDescent="0.2"/>
    <row r="41" spans="2:11" s="19" customFormat="1" ht="12" x14ac:dyDescent="0.2"/>
    <row r="42" spans="2:11" s="19" customFormat="1" ht="12" x14ac:dyDescent="0.2">
      <c r="B42" s="37" t="s">
        <v>98</v>
      </c>
      <c r="C42" s="37" t="s">
        <v>99</v>
      </c>
      <c r="D42" s="29"/>
      <c r="E42" s="29"/>
      <c r="F42" s="29"/>
      <c r="G42" s="29"/>
      <c r="H42" s="29"/>
      <c r="I42" s="29"/>
    </row>
    <row r="43" spans="2:11" s="19" customFormat="1" ht="12" x14ac:dyDescent="0.2">
      <c r="C43" s="19" t="s">
        <v>28</v>
      </c>
      <c r="G43" s="38">
        <v>140625</v>
      </c>
    </row>
    <row r="44" spans="2:11" s="19" customFormat="1" ht="12" x14ac:dyDescent="0.2">
      <c r="C44" s="19" t="s">
        <v>29</v>
      </c>
      <c r="G44" s="38">
        <f>I30</f>
        <v>29024.12</v>
      </c>
      <c r="H44" s="19" t="s">
        <v>30</v>
      </c>
    </row>
    <row r="45" spans="2:11" s="19" customFormat="1" ht="12" x14ac:dyDescent="0.2">
      <c r="C45" s="19" t="s">
        <v>31</v>
      </c>
      <c r="G45" s="38">
        <v>66951</v>
      </c>
    </row>
    <row r="46" spans="2:11" s="19" customFormat="1" ht="12" x14ac:dyDescent="0.2">
      <c r="C46" s="19" t="s">
        <v>32</v>
      </c>
      <c r="G46" s="38">
        <v>3000</v>
      </c>
    </row>
    <row r="47" spans="2:11" s="19" customFormat="1" ht="12" x14ac:dyDescent="0.2">
      <c r="C47" s="19" t="s">
        <v>34</v>
      </c>
      <c r="G47" s="21">
        <v>0</v>
      </c>
      <c r="H47" s="19" t="s">
        <v>35</v>
      </c>
    </row>
    <row r="48" spans="2:11" s="19" customFormat="1" ht="12" x14ac:dyDescent="0.2">
      <c r="B48" s="29"/>
      <c r="C48" s="29" t="s">
        <v>36</v>
      </c>
      <c r="D48" s="29"/>
      <c r="E48" s="29"/>
      <c r="F48" s="29"/>
      <c r="G48" s="57">
        <v>0</v>
      </c>
      <c r="H48" s="39" t="s">
        <v>37</v>
      </c>
      <c r="I48" s="29"/>
    </row>
    <row r="49" spans="2:9" s="19" customFormat="1" ht="12" x14ac:dyDescent="0.2">
      <c r="B49" s="19" t="s">
        <v>38</v>
      </c>
      <c r="C49" s="19" t="s">
        <v>39</v>
      </c>
      <c r="G49" s="38">
        <f>SUM(G43:G48)</f>
        <v>239600.12</v>
      </c>
    </row>
    <row r="50" spans="2:9" s="19" customFormat="1" ht="12" x14ac:dyDescent="0.2">
      <c r="G50" s="38"/>
    </row>
    <row r="51" spans="2:9" s="19" customFormat="1" ht="12" x14ac:dyDescent="0.2">
      <c r="B51" s="19" t="s">
        <v>42</v>
      </c>
      <c r="C51" s="19" t="s">
        <v>100</v>
      </c>
      <c r="G51" s="38">
        <f>I36</f>
        <v>1209806.9190000007</v>
      </c>
    </row>
    <row r="52" spans="2:9" s="19" customFormat="1" ht="12" x14ac:dyDescent="0.2">
      <c r="B52" s="19" t="s">
        <v>44</v>
      </c>
      <c r="C52" s="19" t="s">
        <v>45</v>
      </c>
      <c r="G52" s="38">
        <f>G51/5</f>
        <v>241961.38380000013</v>
      </c>
    </row>
    <row r="53" spans="2:9" s="19" customFormat="1" ht="12" x14ac:dyDescent="0.2">
      <c r="B53" s="19" t="s">
        <v>46</v>
      </c>
      <c r="C53" s="20" t="s">
        <v>47</v>
      </c>
      <c r="D53" s="20"/>
      <c r="E53" s="20"/>
      <c r="F53" s="20"/>
      <c r="G53" s="40">
        <f>G52-G49</f>
        <v>2361.2638000001316</v>
      </c>
      <c r="H53" s="41" t="s">
        <v>101</v>
      </c>
    </row>
    <row r="54" spans="2:9" s="19" customFormat="1" ht="12" x14ac:dyDescent="0.2"/>
    <row r="55" spans="2:9" s="19" customFormat="1" ht="12" x14ac:dyDescent="0.2"/>
    <row r="56" spans="2:9" s="19" customFormat="1" ht="12" x14ac:dyDescent="0.2"/>
    <row r="57" spans="2:9" s="19" customFormat="1" ht="12" x14ac:dyDescent="0.2">
      <c r="B57" s="45" t="s">
        <v>34</v>
      </c>
      <c r="C57" s="39"/>
      <c r="D57" s="39"/>
      <c r="E57" s="39"/>
      <c r="F57" s="39"/>
      <c r="G57" s="29"/>
      <c r="H57" s="29"/>
      <c r="I57" s="29"/>
    </row>
    <row r="58" spans="2:9" s="19" customFormat="1" ht="12" x14ac:dyDescent="0.2">
      <c r="B58" s="36"/>
      <c r="C58" s="46" t="s">
        <v>48</v>
      </c>
      <c r="D58" s="47"/>
      <c r="G58" s="48">
        <v>10000</v>
      </c>
      <c r="H58" s="36" t="s">
        <v>49</v>
      </c>
    </row>
    <row r="59" spans="2:9" s="19" customFormat="1" ht="12" x14ac:dyDescent="0.2">
      <c r="B59" s="36"/>
      <c r="C59" s="36" t="s">
        <v>50</v>
      </c>
      <c r="D59" s="36"/>
      <c r="G59" s="48">
        <v>10000</v>
      </c>
      <c r="H59" s="36" t="s">
        <v>49</v>
      </c>
    </row>
    <row r="60" spans="2:9" s="19" customFormat="1" ht="12" x14ac:dyDescent="0.2">
      <c r="B60" s="36"/>
      <c r="C60" s="36" t="s">
        <v>51</v>
      </c>
      <c r="D60" s="36"/>
      <c r="G60" s="48">
        <v>5000</v>
      </c>
      <c r="H60" s="36" t="s">
        <v>49</v>
      </c>
    </row>
    <row r="61" spans="2:9" s="19" customFormat="1" ht="12" x14ac:dyDescent="0.2">
      <c r="B61" s="36"/>
      <c r="C61" s="36" t="s">
        <v>52</v>
      </c>
      <c r="D61" s="36"/>
      <c r="G61" s="48">
        <v>5000</v>
      </c>
      <c r="H61" s="36" t="s">
        <v>49</v>
      </c>
    </row>
    <row r="62" spans="2:9" s="19" customFormat="1" ht="12" x14ac:dyDescent="0.2">
      <c r="B62" s="36"/>
      <c r="C62" s="36" t="s">
        <v>53</v>
      </c>
      <c r="D62" s="36"/>
      <c r="G62" s="21">
        <v>0</v>
      </c>
      <c r="H62" s="36"/>
    </row>
    <row r="63" spans="2:9" s="19" customFormat="1" ht="12" x14ac:dyDescent="0.2">
      <c r="B63" s="39"/>
      <c r="C63" s="39" t="s">
        <v>54</v>
      </c>
      <c r="D63" s="39"/>
      <c r="E63" s="29"/>
      <c r="F63" s="29"/>
      <c r="G63" s="57">
        <v>0</v>
      </c>
      <c r="H63" s="39"/>
      <c r="I63" s="29"/>
    </row>
    <row r="64" spans="2:9" s="19" customFormat="1" ht="12" x14ac:dyDescent="0.2">
      <c r="B64" s="36"/>
      <c r="C64" s="36" t="s">
        <v>55</v>
      </c>
      <c r="D64" s="36"/>
      <c r="G64" s="48">
        <f>SUM(G58:G63)</f>
        <v>30000</v>
      </c>
      <c r="H64" s="49"/>
    </row>
    <row r="65" spans="2:9" s="19" customFormat="1" ht="12" x14ac:dyDescent="0.2">
      <c r="B65" s="39"/>
      <c r="C65" s="29" t="s">
        <v>102</v>
      </c>
      <c r="D65" s="29"/>
      <c r="E65" s="29"/>
      <c r="F65" s="29"/>
      <c r="G65" s="50">
        <v>10000</v>
      </c>
      <c r="H65" s="29" t="s">
        <v>103</v>
      </c>
      <c r="I65" s="29"/>
    </row>
    <row r="66" spans="2:9" s="19" customFormat="1" ht="12" x14ac:dyDescent="0.2">
      <c r="B66" s="36"/>
      <c r="C66" s="51" t="s">
        <v>93</v>
      </c>
      <c r="D66" s="36"/>
      <c r="E66" s="36"/>
      <c r="F66" s="36"/>
      <c r="G66" s="33">
        <f>SUM(G64:G65)</f>
        <v>40000</v>
      </c>
      <c r="H66" s="41" t="s">
        <v>104</v>
      </c>
    </row>
    <row r="67" spans="2:9" s="19" customFormat="1" ht="12" x14ac:dyDescent="0.2"/>
    <row r="68" spans="2:9" s="19" customFormat="1" ht="12" x14ac:dyDescent="0.2"/>
    <row r="69" spans="2:9" s="19" customFormat="1" ht="12" x14ac:dyDescent="0.2"/>
    <row r="70" spans="2:9" s="19" customFormat="1" ht="12" x14ac:dyDescent="0.2">
      <c r="B70" s="20" t="s">
        <v>105</v>
      </c>
      <c r="H70" s="26"/>
    </row>
    <row r="71" spans="2:9" s="19" customFormat="1" ht="12" x14ac:dyDescent="0.2">
      <c r="C71" s="19" t="s">
        <v>106</v>
      </c>
      <c r="G71" s="26">
        <v>1262957.75</v>
      </c>
    </row>
    <row r="72" spans="2:9" s="19" customFormat="1" ht="12" x14ac:dyDescent="0.2">
      <c r="B72" s="29"/>
      <c r="C72" s="29" t="s">
        <v>107</v>
      </c>
      <c r="D72" s="29"/>
      <c r="E72" s="29"/>
      <c r="F72" s="29"/>
      <c r="G72" s="30">
        <v>1279346.8699999996</v>
      </c>
      <c r="H72" s="29"/>
      <c r="I72" s="29"/>
    </row>
    <row r="73" spans="2:9" s="19" customFormat="1" ht="12" x14ac:dyDescent="0.2">
      <c r="C73" s="42" t="s">
        <v>108</v>
      </c>
      <c r="D73" s="43"/>
      <c r="E73" s="43"/>
      <c r="F73" s="43"/>
      <c r="G73" s="44">
        <f>G71-G72</f>
        <v>-16389.119999999646</v>
      </c>
    </row>
    <row r="74" spans="2:9" s="19" customFormat="1" ht="12" x14ac:dyDescent="0.2">
      <c r="B74" s="29"/>
      <c r="C74" s="29" t="s">
        <v>109</v>
      </c>
      <c r="D74" s="29"/>
      <c r="E74" s="29"/>
      <c r="F74" s="29"/>
      <c r="G74" s="30">
        <v>-20359.79</v>
      </c>
      <c r="H74" s="29"/>
      <c r="I74" s="29"/>
    </row>
    <row r="75" spans="2:9" s="19" customFormat="1" ht="12" x14ac:dyDescent="0.2">
      <c r="C75" s="20" t="s">
        <v>110</v>
      </c>
      <c r="G75" s="33">
        <f>G73+G74</f>
        <v>-36748.909999999647</v>
      </c>
      <c r="H75" s="41"/>
    </row>
    <row r="76" spans="2:9" s="19" customFormat="1" ht="12" x14ac:dyDescent="0.2">
      <c r="B76" s="36"/>
      <c r="C76" s="51"/>
      <c r="D76" s="36"/>
      <c r="G76" s="52"/>
      <c r="H76" s="36"/>
    </row>
    <row r="77" spans="2:9" s="19" customFormat="1" ht="12" x14ac:dyDescent="0.2"/>
    <row r="78" spans="2:9" s="19" customFormat="1" ht="12" x14ac:dyDescent="0.2"/>
    <row r="79" spans="2:9" s="19" customFormat="1" ht="12" x14ac:dyDescent="0.2"/>
    <row r="80" spans="2:9" s="19" customFormat="1" ht="12" x14ac:dyDescent="0.2"/>
    <row r="81" spans="1:8" s="19" customFormat="1" ht="12" x14ac:dyDescent="0.2"/>
    <row r="82" spans="1:8" s="19" customFormat="1" ht="12" x14ac:dyDescent="0.2"/>
    <row r="83" spans="1:8" s="19" customFormat="1" ht="12" x14ac:dyDescent="0.2">
      <c r="A83" s="20" t="s">
        <v>0</v>
      </c>
    </row>
    <row r="84" spans="1:8" s="19" customFormat="1" ht="12" x14ac:dyDescent="0.2"/>
    <row r="85" spans="1:8" s="19" customFormat="1" ht="12" x14ac:dyDescent="0.2">
      <c r="B85" s="20" t="s">
        <v>98</v>
      </c>
      <c r="C85" s="19" t="s">
        <v>111</v>
      </c>
      <c r="G85" s="48">
        <v>45000</v>
      </c>
      <c r="H85" s="53"/>
    </row>
    <row r="86" spans="1:8" s="19" customFormat="1" ht="12" x14ac:dyDescent="0.2">
      <c r="H86" s="53"/>
    </row>
    <row r="87" spans="1:8" s="19" customFormat="1" ht="12" x14ac:dyDescent="0.2">
      <c r="B87" s="54" t="s">
        <v>77</v>
      </c>
      <c r="C87" s="47" t="s">
        <v>112</v>
      </c>
      <c r="D87" s="53"/>
      <c r="E87" s="53"/>
      <c r="F87" s="53"/>
      <c r="G87" s="48">
        <v>6250</v>
      </c>
      <c r="H87" s="53"/>
    </row>
    <row r="88" spans="1:8" s="19" customFormat="1" ht="12" x14ac:dyDescent="0.2">
      <c r="B88" s="53"/>
      <c r="C88" s="47" t="s">
        <v>113</v>
      </c>
      <c r="G88" s="48">
        <v>32500</v>
      </c>
      <c r="H88" s="53"/>
    </row>
    <row r="89" spans="1:8" s="19" customFormat="1" ht="12" x14ac:dyDescent="0.2">
      <c r="B89" s="53"/>
      <c r="C89" s="53" t="s">
        <v>114</v>
      </c>
      <c r="D89" s="53"/>
      <c r="E89" s="53"/>
      <c r="F89" s="53"/>
      <c r="G89" s="48" t="s">
        <v>115</v>
      </c>
    </row>
    <row r="90" spans="1:8" s="19" customFormat="1" ht="12" x14ac:dyDescent="0.2">
      <c r="B90" s="53"/>
      <c r="C90" s="53" t="s">
        <v>116</v>
      </c>
      <c r="D90" s="53"/>
      <c r="E90" s="53"/>
      <c r="F90" s="53"/>
      <c r="G90" s="48" t="s">
        <v>115</v>
      </c>
    </row>
    <row r="91" spans="1:8" s="19" customFormat="1" ht="12" x14ac:dyDescent="0.2">
      <c r="B91" s="53"/>
    </row>
    <row r="92" spans="1:8" s="19" customFormat="1" ht="12" x14ac:dyDescent="0.2"/>
    <row r="93" spans="1:8" s="19" customFormat="1" ht="12" x14ac:dyDescent="0.2"/>
    <row r="94" spans="1:8" s="19" customFormat="1" ht="12" x14ac:dyDescent="0.2"/>
    <row r="95" spans="1:8" s="19" customFormat="1" ht="12" x14ac:dyDescent="0.2">
      <c r="A95" s="20" t="s">
        <v>117</v>
      </c>
    </row>
    <row r="96" spans="1:8" s="19" customFormat="1" ht="12" x14ac:dyDescent="0.2"/>
    <row r="97" spans="2:7" s="19" customFormat="1" ht="12" x14ac:dyDescent="0.2">
      <c r="B97" s="20" t="s">
        <v>98</v>
      </c>
      <c r="C97" s="19" t="s">
        <v>118</v>
      </c>
      <c r="G97" s="48">
        <v>317580</v>
      </c>
    </row>
    <row r="98" spans="2:7" s="19" customFormat="1" ht="12" x14ac:dyDescent="0.2"/>
    <row r="99" spans="2:7" s="19" customFormat="1" ht="12" x14ac:dyDescent="0.2">
      <c r="B99" s="20" t="s">
        <v>49</v>
      </c>
      <c r="C99" s="55">
        <v>42860</v>
      </c>
      <c r="G99" s="48">
        <v>114520.35</v>
      </c>
    </row>
    <row r="100" spans="2:7" s="19" customFormat="1" ht="12" x14ac:dyDescent="0.2">
      <c r="C100" s="55">
        <v>43347</v>
      </c>
      <c r="G100" s="48">
        <v>38966.06</v>
      </c>
    </row>
    <row r="101" spans="2:7" s="19" customFormat="1" ht="12" x14ac:dyDescent="0.2">
      <c r="C101" s="55">
        <v>43481</v>
      </c>
      <c r="G101" s="48">
        <v>45832.1</v>
      </c>
    </row>
    <row r="102" spans="2:7" s="19" customFormat="1" ht="12" x14ac:dyDescent="0.2"/>
    <row r="103" spans="2:7" s="19" customFormat="1" ht="12" x14ac:dyDescent="0.2">
      <c r="B103" s="20" t="s">
        <v>119</v>
      </c>
      <c r="C103" s="19">
        <v>2017</v>
      </c>
      <c r="G103" s="48">
        <v>11216.5</v>
      </c>
    </row>
    <row r="104" spans="2:7" s="19" customFormat="1" ht="12" x14ac:dyDescent="0.2">
      <c r="C104" s="19">
        <v>2018</v>
      </c>
      <c r="G104" s="48">
        <v>44477.41</v>
      </c>
    </row>
    <row r="105" spans="2:7" s="19" customFormat="1" ht="12" x14ac:dyDescent="0.2"/>
    <row r="106" spans="2:7" s="19" customFormat="1" ht="12" x14ac:dyDescent="0.2">
      <c r="B106" s="20" t="s">
        <v>120</v>
      </c>
      <c r="C106" s="19">
        <v>2019</v>
      </c>
      <c r="G106" s="48">
        <v>96074.155806829804</v>
      </c>
    </row>
    <row r="107" spans="2:7" s="19" customFormat="1" ht="12" x14ac:dyDescent="0.2">
      <c r="C107" s="19">
        <v>2020</v>
      </c>
      <c r="G107" s="48">
        <v>101050.2450441159</v>
      </c>
    </row>
    <row r="108" spans="2:7" s="19" customFormat="1" ht="12" x14ac:dyDescent="0.2">
      <c r="C108" s="19">
        <v>2021</v>
      </c>
      <c r="G108" s="48">
        <v>64762.017474441702</v>
      </c>
    </row>
    <row r="109" spans="2:7" s="19" customFormat="1" ht="12" x14ac:dyDescent="0.2"/>
    <row r="110" spans="2:7" s="19" customFormat="1" ht="12" x14ac:dyDescent="0.2"/>
    <row r="111" spans="2:7" s="19" customFormat="1" ht="12" x14ac:dyDescent="0.2"/>
    <row r="112" spans="2:7" s="19" customFormat="1" ht="12" x14ac:dyDescent="0.2"/>
    <row r="113" s="19" customFormat="1" ht="12" x14ac:dyDescent="0.2"/>
    <row r="114" s="19" customFormat="1" ht="12" x14ac:dyDescent="0.2"/>
    <row r="115" s="19" customFormat="1" ht="12" x14ac:dyDescent="0.2"/>
    <row r="116" s="19" customFormat="1" ht="12" x14ac:dyDescent="0.2"/>
    <row r="117" s="19" customFormat="1" ht="12" x14ac:dyDescent="0.2"/>
    <row r="118" s="19" customFormat="1" ht="12" x14ac:dyDescent="0.2"/>
    <row r="119" s="19" customFormat="1" ht="12" x14ac:dyDescent="0.2"/>
    <row r="120" s="19" customFormat="1" ht="12" x14ac:dyDescent="0.2"/>
    <row r="121" s="19" customFormat="1" ht="12" x14ac:dyDescent="0.2"/>
    <row r="122" s="19" customFormat="1" ht="12" x14ac:dyDescent="0.2"/>
    <row r="123" s="19" customFormat="1" ht="12" x14ac:dyDescent="0.2"/>
    <row r="124" s="19" customFormat="1" ht="12" x14ac:dyDescent="0.2"/>
    <row r="125" s="19" customFormat="1" ht="12" x14ac:dyDescent="0.2"/>
    <row r="126" s="19" customFormat="1" ht="12" x14ac:dyDescent="0.2"/>
    <row r="127" s="19" customFormat="1" ht="12" x14ac:dyDescent="0.2"/>
    <row r="128" s="19" customFormat="1" ht="12" x14ac:dyDescent="0.2"/>
    <row r="129" s="19" customFormat="1" ht="12" x14ac:dyDescent="0.2"/>
    <row r="130" s="19" customFormat="1" ht="12" x14ac:dyDescent="0.2"/>
    <row r="131" s="19" customFormat="1" ht="12" x14ac:dyDescent="0.2"/>
    <row r="132" s="19" customFormat="1" ht="12" x14ac:dyDescent="0.2"/>
    <row r="133" s="19" customFormat="1" ht="12" x14ac:dyDescent="0.2"/>
    <row r="134" s="19" customFormat="1" ht="12" x14ac:dyDescent="0.2"/>
    <row r="135" s="19" customFormat="1" ht="12" x14ac:dyDescent="0.2"/>
    <row r="136" s="19" customFormat="1" ht="12" x14ac:dyDescent="0.2"/>
    <row r="137" s="19" customFormat="1" ht="12" x14ac:dyDescent="0.2"/>
    <row r="138" s="19" customFormat="1" ht="12" x14ac:dyDescent="0.2"/>
    <row r="139" s="19" customFormat="1" ht="12" x14ac:dyDescent="0.2"/>
    <row r="140" s="19" customFormat="1" ht="12" x14ac:dyDescent="0.2"/>
    <row r="141" s="19" customFormat="1" ht="12" x14ac:dyDescent="0.2"/>
    <row r="142" s="19" customFormat="1" ht="12" x14ac:dyDescent="0.2"/>
    <row r="143" s="19" customFormat="1" ht="12" x14ac:dyDescent="0.2"/>
    <row r="144" s="19" customFormat="1" ht="12" x14ac:dyDescent="0.2"/>
    <row r="145" s="19" customFormat="1" ht="12" x14ac:dyDescent="0.2"/>
    <row r="146" s="19" customFormat="1" ht="12" x14ac:dyDescent="0.2"/>
    <row r="147" s="19" customFormat="1" ht="12" x14ac:dyDescent="0.2"/>
    <row r="148" s="19" customFormat="1" ht="12" x14ac:dyDescent="0.2"/>
    <row r="149" s="19" customFormat="1" ht="12" x14ac:dyDescent="0.2"/>
    <row r="150" s="19" customFormat="1" ht="12" x14ac:dyDescent="0.2"/>
    <row r="151" s="19" customFormat="1" ht="12" x14ac:dyDescent="0.2"/>
    <row r="152" s="19" customFormat="1" ht="12" x14ac:dyDescent="0.2"/>
    <row r="153" s="19" customFormat="1" ht="12" x14ac:dyDescent="0.2"/>
    <row r="154" s="19" customFormat="1" ht="12" x14ac:dyDescent="0.2"/>
    <row r="155" s="19" customFormat="1" ht="12" x14ac:dyDescent="0.2"/>
    <row r="156" s="19" customFormat="1" ht="12" x14ac:dyDescent="0.2"/>
    <row r="157" s="19" customFormat="1" ht="12" x14ac:dyDescent="0.2"/>
    <row r="158" s="19" customFormat="1" ht="12" x14ac:dyDescent="0.2"/>
    <row r="159" s="19" customFormat="1" ht="12" x14ac:dyDescent="0.2"/>
    <row r="160" s="19" customFormat="1" ht="12" x14ac:dyDescent="0.2"/>
    <row r="161" s="19" customFormat="1" ht="12" x14ac:dyDescent="0.2"/>
    <row r="162" s="19" customFormat="1" ht="12" x14ac:dyDescent="0.2"/>
    <row r="163" s="19" customFormat="1" ht="12" x14ac:dyDescent="0.2"/>
    <row r="164" s="19" customFormat="1" ht="12" x14ac:dyDescent="0.2"/>
    <row r="165" s="19" customFormat="1" ht="12" x14ac:dyDescent="0.2"/>
    <row r="166" s="19" customFormat="1" ht="12" x14ac:dyDescent="0.2"/>
    <row r="167" s="19" customFormat="1" ht="12" x14ac:dyDescent="0.2"/>
    <row r="168" s="19" customFormat="1" ht="12" x14ac:dyDescent="0.2"/>
    <row r="169" s="19" customFormat="1" ht="12" x14ac:dyDescent="0.2"/>
    <row r="170" s="19" customFormat="1" ht="12" x14ac:dyDescent="0.2"/>
    <row r="171" s="19" customFormat="1" ht="12" x14ac:dyDescent="0.2"/>
    <row r="172" s="19" customFormat="1" ht="12" x14ac:dyDescent="0.2"/>
    <row r="173" s="19" customFormat="1" ht="12" x14ac:dyDescent="0.2"/>
    <row r="174" s="19" customFormat="1" ht="12" x14ac:dyDescent="0.2"/>
    <row r="175" s="19" customFormat="1" ht="12" x14ac:dyDescent="0.2"/>
    <row r="176" s="19" customFormat="1" ht="12" x14ac:dyDescent="0.2"/>
    <row r="177" s="19" customFormat="1" ht="12" x14ac:dyDescent="0.2"/>
    <row r="178" s="19" customFormat="1" ht="12" x14ac:dyDescent="0.2"/>
    <row r="179" s="19" customFormat="1" ht="12" x14ac:dyDescent="0.2"/>
    <row r="180" s="19" customFormat="1" ht="12" x14ac:dyDescent="0.2"/>
    <row r="181" s="19" customFormat="1" ht="12" x14ac:dyDescent="0.2"/>
    <row r="182" s="19" customFormat="1" ht="12" x14ac:dyDescent="0.2"/>
    <row r="183" s="19" customFormat="1" ht="12" x14ac:dyDescent="0.2"/>
    <row r="184" s="19" customFormat="1" ht="12" x14ac:dyDescent="0.2"/>
    <row r="185" s="19" customFormat="1" ht="12" x14ac:dyDescent="0.2"/>
    <row r="186" s="19" customFormat="1" ht="12" x14ac:dyDescent="0.2"/>
    <row r="187" s="19" customFormat="1" ht="12" x14ac:dyDescent="0.2"/>
    <row r="188" s="19" customFormat="1" ht="12" x14ac:dyDescent="0.2"/>
    <row r="189" s="19" customFormat="1" ht="12" x14ac:dyDescent="0.2"/>
    <row r="190" s="19" customFormat="1" ht="12" x14ac:dyDescent="0.2"/>
    <row r="191" s="19" customFormat="1" ht="12" x14ac:dyDescent="0.2"/>
    <row r="192" s="19" customFormat="1" ht="12" x14ac:dyDescent="0.2"/>
    <row r="193" s="19" customFormat="1" ht="12" x14ac:dyDescent="0.2"/>
    <row r="194" s="19" customFormat="1" ht="12" x14ac:dyDescent="0.2"/>
    <row r="195" s="19" customFormat="1" ht="12" x14ac:dyDescent="0.2"/>
    <row r="196" s="19" customFormat="1" ht="12" x14ac:dyDescent="0.2"/>
    <row r="197" s="19" customFormat="1" ht="12" x14ac:dyDescent="0.2"/>
    <row r="198" s="19" customFormat="1" ht="12" x14ac:dyDescent="0.2"/>
    <row r="199" s="19" customFormat="1" ht="12" x14ac:dyDescent="0.2"/>
    <row r="200" s="19" customFormat="1" ht="12" x14ac:dyDescent="0.2"/>
    <row r="201" s="19" customFormat="1" ht="12" x14ac:dyDescent="0.2"/>
    <row r="202" s="19" customFormat="1" ht="12" x14ac:dyDescent="0.2"/>
    <row r="203" s="19" customFormat="1" ht="12" x14ac:dyDescent="0.2"/>
    <row r="204" s="19" customFormat="1" ht="12" x14ac:dyDescent="0.2"/>
    <row r="205" s="19" customFormat="1" ht="12" x14ac:dyDescent="0.2"/>
    <row r="206" s="19" customFormat="1" ht="12" x14ac:dyDescent="0.2"/>
    <row r="207" s="19" customFormat="1" ht="12" x14ac:dyDescent="0.2"/>
    <row r="208" s="19" customFormat="1" ht="12" x14ac:dyDescent="0.2"/>
    <row r="209" s="19" customFormat="1" ht="12" x14ac:dyDescent="0.2"/>
    <row r="210" s="19" customFormat="1" ht="12" x14ac:dyDescent="0.2"/>
    <row r="211" s="19" customFormat="1" ht="12" x14ac:dyDescent="0.2"/>
    <row r="212" s="19" customFormat="1" ht="12" x14ac:dyDescent="0.2"/>
    <row r="213" s="19" customFormat="1" ht="12" x14ac:dyDescent="0.2"/>
    <row r="214" s="19" customFormat="1" ht="12" x14ac:dyDescent="0.2"/>
    <row r="215" s="19" customFormat="1" ht="12" x14ac:dyDescent="0.2"/>
    <row r="216" s="19" customFormat="1" ht="12" x14ac:dyDescent="0.2"/>
    <row r="217" s="19" customFormat="1" ht="12" x14ac:dyDescent="0.2"/>
    <row r="218" s="19" customFormat="1" ht="12" x14ac:dyDescent="0.2"/>
    <row r="219" s="19" customFormat="1" ht="12" x14ac:dyDescent="0.2"/>
    <row r="220" s="19" customFormat="1" ht="12" x14ac:dyDescent="0.2"/>
    <row r="221" s="19" customFormat="1" ht="12" x14ac:dyDescent="0.2"/>
    <row r="222" s="19" customFormat="1" ht="12" x14ac:dyDescent="0.2"/>
    <row r="223" s="19" customFormat="1" ht="12" x14ac:dyDescent="0.2"/>
    <row r="224" s="19" customFormat="1" ht="12" x14ac:dyDescent="0.2"/>
    <row r="225" s="19" customFormat="1" ht="12" x14ac:dyDescent="0.2"/>
    <row r="226" s="19" customFormat="1" ht="12" x14ac:dyDescent="0.2"/>
    <row r="227" s="19" customFormat="1" ht="12" x14ac:dyDescent="0.2"/>
    <row r="228" s="19" customFormat="1" ht="12" x14ac:dyDescent="0.2"/>
    <row r="229" s="19" customFormat="1" ht="12" x14ac:dyDescent="0.2"/>
    <row r="230" s="19" customFormat="1" ht="12" x14ac:dyDescent="0.2"/>
    <row r="231" s="19" customFormat="1" ht="12" x14ac:dyDescent="0.2"/>
    <row r="232" s="19" customFormat="1" ht="12" x14ac:dyDescent="0.2"/>
    <row r="233" s="19" customFormat="1" ht="12" x14ac:dyDescent="0.2"/>
    <row r="234" s="19" customFormat="1" ht="12" x14ac:dyDescent="0.2"/>
    <row r="235" s="19" customFormat="1" ht="12" x14ac:dyDescent="0.2"/>
    <row r="236" s="19" customFormat="1" ht="12" x14ac:dyDescent="0.2"/>
    <row r="237" s="19" customFormat="1" ht="12" x14ac:dyDescent="0.2"/>
    <row r="238" s="19" customFormat="1" ht="12" x14ac:dyDescent="0.2"/>
    <row r="239" s="19" customFormat="1" ht="12" x14ac:dyDescent="0.2"/>
    <row r="240" s="19" customFormat="1" ht="12" x14ac:dyDescent="0.2"/>
    <row r="241" s="19" customFormat="1" ht="12" x14ac:dyDescent="0.2"/>
    <row r="242" s="19" customFormat="1" ht="12" x14ac:dyDescent="0.2"/>
    <row r="243" s="19" customFormat="1" ht="12" x14ac:dyDescent="0.2"/>
    <row r="244" s="19" customFormat="1" ht="12" x14ac:dyDescent="0.2"/>
    <row r="245" s="19" customFormat="1" ht="12" x14ac:dyDescent="0.2"/>
    <row r="246" s="19" customFormat="1" ht="12" x14ac:dyDescent="0.2"/>
    <row r="247" s="19" customFormat="1" ht="12" x14ac:dyDescent="0.2"/>
    <row r="248" s="19" customFormat="1" ht="12" x14ac:dyDescent="0.2"/>
    <row r="249" s="19" customFormat="1" ht="12" x14ac:dyDescent="0.2"/>
    <row r="250" s="19" customFormat="1" ht="12" x14ac:dyDescent="0.2"/>
    <row r="251" s="19" customFormat="1" ht="12" x14ac:dyDescent="0.2"/>
    <row r="252" s="19" customFormat="1" ht="12" x14ac:dyDescent="0.2"/>
    <row r="253" s="19" customFormat="1" ht="12" x14ac:dyDescent="0.2"/>
    <row r="254" s="19" customFormat="1" ht="12" x14ac:dyDescent="0.2"/>
    <row r="255" s="19" customFormat="1" ht="12" x14ac:dyDescent="0.2"/>
    <row r="256" s="19" customFormat="1" ht="12" x14ac:dyDescent="0.2"/>
    <row r="257" s="19" customFormat="1" ht="12" x14ac:dyDescent="0.2"/>
    <row r="258" s="19" customFormat="1" ht="12" x14ac:dyDescent="0.2"/>
    <row r="259" s="19" customFormat="1" ht="12" x14ac:dyDescent="0.2"/>
    <row r="260" s="19" customFormat="1" ht="12" x14ac:dyDescent="0.2"/>
    <row r="261" s="19" customFormat="1" ht="12" x14ac:dyDescent="0.2"/>
    <row r="262" s="19" customFormat="1" ht="12" x14ac:dyDescent="0.2"/>
    <row r="263" s="19" customFormat="1" ht="12" x14ac:dyDescent="0.2"/>
    <row r="264" s="19" customFormat="1" ht="12" x14ac:dyDescent="0.2"/>
    <row r="265" s="19" customFormat="1" ht="12" x14ac:dyDescent="0.2"/>
    <row r="266" s="19" customFormat="1" ht="12" x14ac:dyDescent="0.2"/>
    <row r="267" s="19" customFormat="1" ht="12" x14ac:dyDescent="0.2"/>
    <row r="268" s="19" customFormat="1" ht="12" x14ac:dyDescent="0.2"/>
    <row r="269" s="19" customFormat="1" ht="12" x14ac:dyDescent="0.2"/>
    <row r="270" s="19" customFormat="1" ht="12" x14ac:dyDescent="0.2"/>
    <row r="271" s="19" customFormat="1" ht="12" x14ac:dyDescent="0.2"/>
    <row r="272" s="19" customFormat="1" ht="12" x14ac:dyDescent="0.2"/>
    <row r="273" s="19" customFormat="1" ht="12" x14ac:dyDescent="0.2"/>
    <row r="274" s="19" customFormat="1" ht="12" x14ac:dyDescent="0.2"/>
    <row r="275" s="19" customFormat="1" ht="12" x14ac:dyDescent="0.2"/>
    <row r="276" s="19" customFormat="1" ht="12" x14ac:dyDescent="0.2"/>
    <row r="277" s="19" customFormat="1" ht="12" x14ac:dyDescent="0.2"/>
    <row r="278" s="19" customFormat="1" ht="12" x14ac:dyDescent="0.2"/>
    <row r="279" s="19" customFormat="1" ht="12" x14ac:dyDescent="0.2"/>
    <row r="280" s="19" customFormat="1" ht="12" x14ac:dyDescent="0.2"/>
    <row r="281" s="19" customFormat="1" ht="12" x14ac:dyDescent="0.2"/>
    <row r="282" s="19" customFormat="1" ht="12" x14ac:dyDescent="0.2"/>
    <row r="283" s="19" customFormat="1" ht="12" x14ac:dyDescent="0.2"/>
    <row r="284" s="19" customFormat="1" ht="12" x14ac:dyDescent="0.2"/>
    <row r="285" s="19" customFormat="1" ht="12" x14ac:dyDescent="0.2"/>
    <row r="286" s="19" customFormat="1" ht="12" x14ac:dyDescent="0.2"/>
    <row r="287" s="19" customFormat="1" ht="12" x14ac:dyDescent="0.2"/>
    <row r="288" s="19" customFormat="1" ht="12" x14ac:dyDescent="0.2"/>
    <row r="289" s="19" customFormat="1" ht="12" x14ac:dyDescent="0.2"/>
    <row r="290" s="19" customFormat="1" ht="12" x14ac:dyDescent="0.2"/>
    <row r="291" s="19" customFormat="1" ht="12" x14ac:dyDescent="0.2"/>
    <row r="292" s="19" customFormat="1" ht="12" x14ac:dyDescent="0.2"/>
    <row r="293" s="19" customFormat="1" ht="12" x14ac:dyDescent="0.2"/>
    <row r="294" s="19" customFormat="1" ht="12" x14ac:dyDescent="0.2"/>
    <row r="295" s="19" customFormat="1" ht="12" x14ac:dyDescent="0.2"/>
    <row r="296" s="19" customFormat="1" ht="12" x14ac:dyDescent="0.2"/>
    <row r="297" s="19" customFormat="1" ht="12" x14ac:dyDescent="0.2"/>
    <row r="298" s="19" customFormat="1" ht="12" x14ac:dyDescent="0.2"/>
    <row r="299" s="19" customFormat="1" ht="12" x14ac:dyDescent="0.2"/>
    <row r="300" s="19" customFormat="1" ht="12" x14ac:dyDescent="0.2"/>
    <row r="301" s="19" customFormat="1" ht="12" x14ac:dyDescent="0.2"/>
    <row r="302" s="19" customFormat="1" ht="12" x14ac:dyDescent="0.2"/>
    <row r="303" s="19" customFormat="1" ht="12" x14ac:dyDescent="0.2"/>
    <row r="304" s="19" customFormat="1" ht="12" x14ac:dyDescent="0.2"/>
    <row r="305" s="19" customFormat="1" ht="12" x14ac:dyDescent="0.2"/>
    <row r="306" s="19" customFormat="1" ht="12" x14ac:dyDescent="0.2"/>
    <row r="307" s="19" customFormat="1" ht="12" x14ac:dyDescent="0.2"/>
    <row r="308" s="19" customFormat="1" ht="12" x14ac:dyDescent="0.2"/>
    <row r="309" s="19" customFormat="1" ht="12" x14ac:dyDescent="0.2"/>
    <row r="310" s="19" customFormat="1" ht="12" x14ac:dyDescent="0.2"/>
    <row r="311" s="19" customFormat="1" ht="12" x14ac:dyDescent="0.2"/>
    <row r="312" s="19" customFormat="1" ht="12" x14ac:dyDescent="0.2"/>
    <row r="313" s="19" customFormat="1" ht="12" x14ac:dyDescent="0.2"/>
    <row r="314" s="19" customFormat="1" ht="12" x14ac:dyDescent="0.2"/>
    <row r="315" s="19" customFormat="1" ht="12" x14ac:dyDescent="0.2"/>
    <row r="316" s="19" customFormat="1" ht="12" x14ac:dyDescent="0.2"/>
    <row r="317" s="19" customFormat="1" ht="12" x14ac:dyDescent="0.2"/>
    <row r="318" s="19" customFormat="1" ht="12" x14ac:dyDescent="0.2"/>
    <row r="319" s="19" customFormat="1" ht="12" x14ac:dyDescent="0.2"/>
    <row r="320" s="19" customFormat="1" ht="12" x14ac:dyDescent="0.2"/>
    <row r="321" s="19" customFormat="1" ht="12" x14ac:dyDescent="0.2"/>
    <row r="322" s="19" customFormat="1" ht="12" x14ac:dyDescent="0.2"/>
    <row r="323" s="19" customFormat="1" ht="12" x14ac:dyDescent="0.2"/>
    <row r="324" s="19" customFormat="1" ht="12" x14ac:dyDescent="0.2"/>
    <row r="325" s="19" customFormat="1" ht="12" x14ac:dyDescent="0.2"/>
    <row r="326" s="19" customFormat="1" ht="12" x14ac:dyDescent="0.2"/>
    <row r="327" s="19" customFormat="1" ht="12" x14ac:dyDescent="0.2"/>
    <row r="328" s="19" customFormat="1" ht="12" x14ac:dyDescent="0.2"/>
    <row r="329" s="19" customFormat="1" ht="12" x14ac:dyDescent="0.2"/>
    <row r="330" s="19" customFormat="1" ht="12" x14ac:dyDescent="0.2"/>
    <row r="331" s="19" customFormat="1" ht="12" x14ac:dyDescent="0.2"/>
    <row r="332" s="19" customFormat="1" ht="12" x14ac:dyDescent="0.2"/>
    <row r="333" s="19" customFormat="1" ht="12" x14ac:dyDescent="0.2"/>
    <row r="334" s="19" customFormat="1" ht="12" x14ac:dyDescent="0.2"/>
    <row r="335" s="19" customFormat="1" ht="12" x14ac:dyDescent="0.2"/>
    <row r="336" s="19" customFormat="1" ht="12" x14ac:dyDescent="0.2"/>
    <row r="337" s="19" customFormat="1" ht="12" x14ac:dyDescent="0.2"/>
    <row r="338" s="19" customFormat="1" ht="12" x14ac:dyDescent="0.2"/>
    <row r="339" s="19" customFormat="1" ht="12" x14ac:dyDescent="0.2"/>
    <row r="340" s="19" customFormat="1" ht="12" x14ac:dyDescent="0.2"/>
    <row r="341" s="19" customFormat="1" ht="12" x14ac:dyDescent="0.2"/>
    <row r="342" s="19" customFormat="1" ht="12" x14ac:dyDescent="0.2"/>
    <row r="343" s="19" customFormat="1" ht="12" x14ac:dyDescent="0.2"/>
    <row r="344" s="19" customFormat="1" ht="12" x14ac:dyDescent="0.2"/>
    <row r="345" s="19" customFormat="1" ht="12" x14ac:dyDescent="0.2"/>
    <row r="346" s="19" customFormat="1" ht="12" x14ac:dyDescent="0.2"/>
    <row r="347" s="19" customFormat="1" ht="12" x14ac:dyDescent="0.2"/>
    <row r="348" s="19" customFormat="1" ht="12" x14ac:dyDescent="0.2"/>
    <row r="349" s="19" customFormat="1" ht="12" x14ac:dyDescent="0.2"/>
    <row r="350" s="19" customFormat="1" ht="12" x14ac:dyDescent="0.2"/>
    <row r="351" s="19" customFormat="1" ht="12" x14ac:dyDescent="0.2"/>
    <row r="352" s="19" customFormat="1" ht="12" x14ac:dyDescent="0.2"/>
    <row r="353" s="19" customFormat="1" ht="12" x14ac:dyDescent="0.2"/>
    <row r="354" s="19" customFormat="1" ht="12" x14ac:dyDescent="0.2"/>
    <row r="355" s="19" customFormat="1" ht="12" x14ac:dyDescent="0.2"/>
    <row r="356" s="19" customFormat="1" ht="12" x14ac:dyDescent="0.2"/>
    <row r="357" s="19" customFormat="1" ht="12" x14ac:dyDescent="0.2"/>
    <row r="358" s="19" customFormat="1" ht="12" x14ac:dyDescent="0.2"/>
    <row r="359" s="19" customFormat="1" ht="12" x14ac:dyDescent="0.2"/>
    <row r="360" s="19" customFormat="1" ht="12" x14ac:dyDescent="0.2"/>
    <row r="361" s="19" customFormat="1" ht="12" x14ac:dyDescent="0.2"/>
    <row r="362" s="19" customFormat="1" ht="12" x14ac:dyDescent="0.2"/>
    <row r="363" s="19" customFormat="1" ht="12" x14ac:dyDescent="0.2"/>
    <row r="364" s="19" customFormat="1" ht="12" x14ac:dyDescent="0.2"/>
    <row r="365" s="19" customFormat="1" ht="12" x14ac:dyDescent="0.2"/>
    <row r="366" s="19" customFormat="1" ht="12" x14ac:dyDescent="0.2"/>
    <row r="367" s="19" customFormat="1" ht="12" x14ac:dyDescent="0.2"/>
    <row r="368" s="19" customFormat="1" ht="12" x14ac:dyDescent="0.2"/>
    <row r="369" s="19" customFormat="1" ht="12" x14ac:dyDescent="0.2"/>
    <row r="370" s="19" customFormat="1" ht="12" x14ac:dyDescent="0.2"/>
    <row r="371" s="19" customFormat="1" ht="12" x14ac:dyDescent="0.2"/>
    <row r="372" s="19" customFormat="1" ht="12" x14ac:dyDescent="0.2"/>
    <row r="373" s="19" customFormat="1" ht="12" x14ac:dyDescent="0.2"/>
    <row r="374" s="19" customFormat="1" ht="12" x14ac:dyDescent="0.2"/>
    <row r="375" s="19" customFormat="1" ht="12" x14ac:dyDescent="0.2"/>
    <row r="376" s="19" customFormat="1" ht="12" x14ac:dyDescent="0.2"/>
    <row r="377" s="19" customFormat="1" ht="12" x14ac:dyDescent="0.2"/>
    <row r="378" s="19" customFormat="1" ht="12" x14ac:dyDescent="0.2"/>
    <row r="379" s="19" customFormat="1" ht="12" x14ac:dyDescent="0.2"/>
    <row r="380" s="19" customFormat="1" ht="12" x14ac:dyDescent="0.2"/>
    <row r="381" s="19" customFormat="1" ht="12" x14ac:dyDescent="0.2"/>
    <row r="382" s="19" customFormat="1" ht="12" x14ac:dyDescent="0.2"/>
    <row r="383" s="19" customFormat="1" ht="12" x14ac:dyDescent="0.2"/>
    <row r="384" s="19" customFormat="1" ht="12" x14ac:dyDescent="0.2"/>
    <row r="385" s="19" customFormat="1" ht="12" x14ac:dyDescent="0.2"/>
    <row r="386" s="19" customFormat="1" ht="12" x14ac:dyDescent="0.2"/>
    <row r="387" s="19" customFormat="1" ht="12" x14ac:dyDescent="0.2"/>
    <row r="388" s="19" customFormat="1" ht="12" x14ac:dyDescent="0.2"/>
    <row r="389" s="19" customFormat="1" ht="12" x14ac:dyDescent="0.2"/>
    <row r="390" s="19" customFormat="1" ht="12" x14ac:dyDescent="0.2"/>
    <row r="391" s="19" customFormat="1" ht="12" x14ac:dyDescent="0.2"/>
    <row r="392" s="19" customFormat="1" ht="12" x14ac:dyDescent="0.2"/>
    <row r="393" s="19" customFormat="1" ht="12" x14ac:dyDescent="0.2"/>
    <row r="394" s="19" customFormat="1" ht="12" x14ac:dyDescent="0.2"/>
    <row r="395" s="19" customFormat="1" ht="12" x14ac:dyDescent="0.2"/>
    <row r="396" s="19" customFormat="1" ht="12" x14ac:dyDescent="0.2"/>
    <row r="397" s="19" customFormat="1" ht="12" x14ac:dyDescent="0.2"/>
    <row r="398" s="19" customFormat="1" ht="12" x14ac:dyDescent="0.2"/>
    <row r="399" s="19" customFormat="1" ht="12" x14ac:dyDescent="0.2"/>
    <row r="400" s="19" customFormat="1" ht="12" x14ac:dyDescent="0.2"/>
    <row r="401" s="19" customFormat="1" ht="12" x14ac:dyDescent="0.2"/>
    <row r="402" s="19" customFormat="1" ht="12" x14ac:dyDescent="0.2"/>
    <row r="403" s="19" customFormat="1" ht="12" x14ac:dyDescent="0.2"/>
    <row r="404" s="19" customFormat="1" ht="12" x14ac:dyDescent="0.2"/>
    <row r="405" s="19" customFormat="1" ht="12" x14ac:dyDescent="0.2"/>
    <row r="406" s="19" customFormat="1" ht="12" x14ac:dyDescent="0.2"/>
    <row r="407" s="19" customFormat="1" ht="12" x14ac:dyDescent="0.2"/>
    <row r="408" s="19" customFormat="1" ht="12" x14ac:dyDescent="0.2"/>
    <row r="409" s="19" customFormat="1" ht="12" x14ac:dyDescent="0.2"/>
    <row r="410" s="19" customFormat="1" ht="12" x14ac:dyDescent="0.2"/>
    <row r="411" s="19" customFormat="1" ht="12" x14ac:dyDescent="0.2"/>
    <row r="412" s="19" customFormat="1" ht="12" x14ac:dyDescent="0.2"/>
    <row r="413" s="19" customFormat="1" ht="12" x14ac:dyDescent="0.2"/>
    <row r="414" s="19" customFormat="1" ht="12" x14ac:dyDescent="0.2"/>
    <row r="415" s="19" customFormat="1" ht="12" x14ac:dyDescent="0.2"/>
    <row r="416" s="19" customFormat="1" ht="12" x14ac:dyDescent="0.2"/>
    <row r="417" s="19" customFormat="1" ht="12" x14ac:dyDescent="0.2"/>
    <row r="418" s="19" customFormat="1" ht="12" x14ac:dyDescent="0.2"/>
    <row r="419" s="19" customFormat="1" ht="12" x14ac:dyDescent="0.2"/>
    <row r="420" s="19" customFormat="1" ht="12" x14ac:dyDescent="0.2"/>
    <row r="421" s="19" customFormat="1" ht="12" x14ac:dyDescent="0.2"/>
    <row r="422" s="19" customFormat="1" ht="12" x14ac:dyDescent="0.2"/>
    <row r="423" s="19" customFormat="1" ht="12" x14ac:dyDescent="0.2"/>
    <row r="424" s="19" customFormat="1" ht="12" x14ac:dyDescent="0.2"/>
    <row r="425" s="19" customFormat="1" ht="12" x14ac:dyDescent="0.2"/>
    <row r="426" s="19" customFormat="1" ht="12" x14ac:dyDescent="0.2"/>
    <row r="427" s="19" customFormat="1" ht="12" x14ac:dyDescent="0.2"/>
    <row r="428" s="19" customFormat="1" ht="12" x14ac:dyDescent="0.2"/>
    <row r="429" s="19" customFormat="1" ht="12" x14ac:dyDescent="0.2"/>
    <row r="430" s="19" customFormat="1" ht="12" x14ac:dyDescent="0.2"/>
    <row r="431" s="19" customFormat="1" ht="12" x14ac:dyDescent="0.2"/>
    <row r="432" s="19" customFormat="1" ht="12" x14ac:dyDescent="0.2"/>
    <row r="433" s="19" customFormat="1" ht="12" x14ac:dyDescent="0.2"/>
    <row r="434" s="19" customFormat="1" ht="12" x14ac:dyDescent="0.2"/>
    <row r="435" s="19" customFormat="1" ht="12" x14ac:dyDescent="0.2"/>
    <row r="436" s="19" customFormat="1" ht="12" x14ac:dyDescent="0.2"/>
    <row r="437" s="19" customFormat="1" ht="12" x14ac:dyDescent="0.2"/>
    <row r="438" s="19" customFormat="1" ht="12" x14ac:dyDescent="0.2"/>
    <row r="439" s="19" customFormat="1" ht="12" x14ac:dyDescent="0.2"/>
    <row r="440" s="19" customFormat="1" ht="12" x14ac:dyDescent="0.2"/>
    <row r="441" s="19" customFormat="1" ht="12" x14ac:dyDescent="0.2"/>
    <row r="442" s="19" customFormat="1" ht="12" x14ac:dyDescent="0.2"/>
    <row r="443" s="19" customFormat="1" ht="12" x14ac:dyDescent="0.2"/>
    <row r="444" s="19" customFormat="1" ht="12" x14ac:dyDescent="0.2"/>
    <row r="445" s="19" customFormat="1" ht="12" x14ac:dyDescent="0.2"/>
    <row r="446" s="19" customFormat="1" ht="12" x14ac:dyDescent="0.2"/>
    <row r="447" s="19" customFormat="1" ht="12" x14ac:dyDescent="0.2"/>
    <row r="448" s="19" customFormat="1" ht="12" x14ac:dyDescent="0.2"/>
    <row r="449" s="19" customFormat="1" ht="12" x14ac:dyDescent="0.2"/>
    <row r="450" s="19" customFormat="1" ht="12" x14ac:dyDescent="0.2"/>
    <row r="451" s="19" customFormat="1" ht="12" x14ac:dyDescent="0.2"/>
    <row r="452" s="19" customFormat="1" ht="12" x14ac:dyDescent="0.2"/>
    <row r="453" s="19" customFormat="1" ht="12" x14ac:dyDescent="0.2"/>
    <row r="454" s="19" customFormat="1" ht="12" x14ac:dyDescent="0.2"/>
    <row r="455" s="19" customFormat="1" ht="12" x14ac:dyDescent="0.2"/>
    <row r="456" s="19" customFormat="1" ht="12" x14ac:dyDescent="0.2"/>
    <row r="457" s="19" customFormat="1" ht="12" x14ac:dyDescent="0.2"/>
    <row r="458" s="19" customFormat="1" ht="12" x14ac:dyDescent="0.2"/>
    <row r="459" s="19" customFormat="1" ht="12" x14ac:dyDescent="0.2"/>
    <row r="460" s="19" customFormat="1" ht="12" x14ac:dyDescent="0.2"/>
    <row r="461" s="19" customFormat="1" ht="12" x14ac:dyDescent="0.2"/>
    <row r="462" s="19" customFormat="1" ht="12" x14ac:dyDescent="0.2"/>
    <row r="463" s="19" customFormat="1" ht="12" x14ac:dyDescent="0.2"/>
    <row r="464" s="19" customFormat="1" ht="12" x14ac:dyDescent="0.2"/>
    <row r="465" s="19" customFormat="1" ht="12" x14ac:dyDescent="0.2"/>
    <row r="466" s="19" customFormat="1" ht="12" x14ac:dyDescent="0.2"/>
    <row r="467" s="19" customFormat="1" ht="12" x14ac:dyDescent="0.2"/>
    <row r="468" s="19" customFormat="1" ht="12" x14ac:dyDescent="0.2"/>
    <row r="469" s="19" customFormat="1" ht="12" x14ac:dyDescent="0.2"/>
    <row r="470" s="19" customFormat="1" ht="12" x14ac:dyDescent="0.2"/>
    <row r="471" s="19" customFormat="1" ht="12" x14ac:dyDescent="0.2"/>
    <row r="472" s="19" customFormat="1" ht="12" x14ac:dyDescent="0.2"/>
    <row r="473" s="19" customFormat="1" ht="12" x14ac:dyDescent="0.2"/>
    <row r="474" s="19" customFormat="1" ht="12" x14ac:dyDescent="0.2"/>
    <row r="475" s="19" customFormat="1" ht="12" x14ac:dyDescent="0.2"/>
    <row r="476" s="19" customFormat="1" ht="12" x14ac:dyDescent="0.2"/>
    <row r="477" s="19" customFormat="1" ht="12" x14ac:dyDescent="0.2"/>
    <row r="478" s="19" customFormat="1" ht="12" x14ac:dyDescent="0.2"/>
    <row r="479" s="19" customFormat="1" ht="12" x14ac:dyDescent="0.2"/>
    <row r="480" s="19" customFormat="1" ht="12" x14ac:dyDescent="0.2"/>
    <row r="481" s="19" customFormat="1" ht="12" x14ac:dyDescent="0.2"/>
    <row r="482" s="19" customFormat="1" ht="12" x14ac:dyDescent="0.2"/>
    <row r="483" s="19" customFormat="1" ht="12" x14ac:dyDescent="0.2"/>
    <row r="484" s="19" customFormat="1" ht="12" x14ac:dyDescent="0.2"/>
    <row r="485" s="19" customFormat="1" ht="12" x14ac:dyDescent="0.2"/>
    <row r="486" s="19" customFormat="1" ht="12" x14ac:dyDescent="0.2"/>
    <row r="487" s="19" customFormat="1" ht="12" x14ac:dyDescent="0.2"/>
    <row r="488" s="19" customFormat="1" ht="12" x14ac:dyDescent="0.2"/>
    <row r="489" s="19" customFormat="1" ht="12" x14ac:dyDescent="0.2"/>
    <row r="490" s="19" customFormat="1" ht="12" x14ac:dyDescent="0.2"/>
    <row r="491" s="19" customFormat="1" ht="12" x14ac:dyDescent="0.2"/>
    <row r="492" s="19" customFormat="1" ht="12" x14ac:dyDescent="0.2"/>
    <row r="493" s="19" customFormat="1" ht="12" x14ac:dyDescent="0.2"/>
    <row r="494" s="19" customFormat="1" ht="12" x14ac:dyDescent="0.2"/>
    <row r="495" s="19" customFormat="1" ht="12" x14ac:dyDescent="0.2"/>
    <row r="496" s="19" customFormat="1" ht="12" x14ac:dyDescent="0.2"/>
    <row r="497" s="19" customFormat="1" ht="12" x14ac:dyDescent="0.2"/>
    <row r="498" s="19" customFormat="1" ht="12" x14ac:dyDescent="0.2"/>
    <row r="499" s="19" customFormat="1" ht="12" x14ac:dyDescent="0.2"/>
    <row r="500" s="19" customFormat="1" ht="12" x14ac:dyDescent="0.2"/>
    <row r="501" s="19" customFormat="1" ht="12" x14ac:dyDescent="0.2"/>
    <row r="502" s="19" customFormat="1" ht="12" x14ac:dyDescent="0.2"/>
    <row r="503" s="19" customFormat="1" ht="12" x14ac:dyDescent="0.2"/>
    <row r="504" s="19" customFormat="1" ht="12" x14ac:dyDescent="0.2"/>
    <row r="505" s="19" customFormat="1" ht="12" x14ac:dyDescent="0.2"/>
    <row r="506" s="19" customFormat="1" ht="12" x14ac:dyDescent="0.2"/>
    <row r="507" s="19" customFormat="1" ht="12" x14ac:dyDescent="0.2"/>
    <row r="508" s="19" customFormat="1" ht="12" x14ac:dyDescent="0.2"/>
    <row r="509" s="19" customFormat="1" ht="12" x14ac:dyDescent="0.2"/>
    <row r="510" s="19" customFormat="1" ht="12" x14ac:dyDescent="0.2"/>
    <row r="511" s="19" customFormat="1" ht="12" x14ac:dyDescent="0.2"/>
    <row r="512" s="19" customFormat="1" ht="12" x14ac:dyDescent="0.2"/>
    <row r="513" s="19" customFormat="1" ht="12" x14ac:dyDescent="0.2"/>
    <row r="514" s="19" customFormat="1" ht="12" x14ac:dyDescent="0.2"/>
    <row r="515" s="19" customFormat="1" ht="12" x14ac:dyDescent="0.2"/>
    <row r="516" s="19" customFormat="1" ht="12" x14ac:dyDescent="0.2"/>
    <row r="517" s="19" customFormat="1" ht="12" x14ac:dyDescent="0.2"/>
    <row r="518" s="19" customFormat="1" ht="12" x14ac:dyDescent="0.2"/>
    <row r="519" s="19" customFormat="1" ht="12" x14ac:dyDescent="0.2"/>
    <row r="520" s="19" customFormat="1" ht="12" x14ac:dyDescent="0.2"/>
    <row r="521" s="19" customFormat="1" ht="12" x14ac:dyDescent="0.2"/>
    <row r="522" s="19" customFormat="1" ht="12" x14ac:dyDescent="0.2"/>
    <row r="523" s="19" customFormat="1" ht="12" x14ac:dyDescent="0.2"/>
    <row r="524" s="19" customFormat="1" ht="12" x14ac:dyDescent="0.2"/>
    <row r="525" s="19" customFormat="1" ht="12" x14ac:dyDescent="0.2"/>
    <row r="526" s="19" customFormat="1" ht="12" x14ac:dyDescent="0.2"/>
    <row r="527" s="19" customFormat="1" ht="12" x14ac:dyDescent="0.2"/>
    <row r="528" s="19" customFormat="1" ht="12" x14ac:dyDescent="0.2"/>
    <row r="529" s="19" customFormat="1" ht="12" x14ac:dyDescent="0.2"/>
    <row r="530" s="19" customFormat="1" ht="12" x14ac:dyDescent="0.2"/>
    <row r="531" s="19" customFormat="1" ht="12" x14ac:dyDescent="0.2"/>
    <row r="532" s="19" customFormat="1" ht="12" x14ac:dyDescent="0.2"/>
    <row r="533" s="19" customFormat="1" ht="12" x14ac:dyDescent="0.2"/>
    <row r="534" s="19" customFormat="1" ht="12" x14ac:dyDescent="0.2"/>
    <row r="535" s="19" customFormat="1" ht="12" x14ac:dyDescent="0.2"/>
    <row r="536" s="19" customFormat="1" ht="12" x14ac:dyDescent="0.2"/>
    <row r="537" s="19" customFormat="1" ht="12" x14ac:dyDescent="0.2"/>
    <row r="538" s="19" customFormat="1" ht="12" x14ac:dyDescent="0.2"/>
    <row r="539" s="19" customFormat="1" ht="12" x14ac:dyDescent="0.2"/>
    <row r="540" s="19" customFormat="1" ht="12" x14ac:dyDescent="0.2"/>
    <row r="541" s="19" customFormat="1" ht="12" x14ac:dyDescent="0.2"/>
    <row r="542" s="19" customFormat="1" ht="12" x14ac:dyDescent="0.2"/>
    <row r="543" s="19" customFormat="1" ht="12" x14ac:dyDescent="0.2"/>
    <row r="544" s="19" customFormat="1" ht="12" x14ac:dyDescent="0.2"/>
    <row r="545" s="19" customFormat="1" ht="12" x14ac:dyDescent="0.2"/>
    <row r="546" s="19" customFormat="1" ht="12" x14ac:dyDescent="0.2"/>
    <row r="547" s="19" customFormat="1" ht="12" x14ac:dyDescent="0.2"/>
    <row r="548" s="19" customFormat="1" ht="12" x14ac:dyDescent="0.2"/>
    <row r="549" s="19" customFormat="1" ht="12" x14ac:dyDescent="0.2"/>
    <row r="550" s="19" customFormat="1" ht="12" x14ac:dyDescent="0.2"/>
    <row r="551" s="19" customFormat="1" ht="12" x14ac:dyDescent="0.2"/>
    <row r="552" s="19" customFormat="1" ht="12" x14ac:dyDescent="0.2"/>
    <row r="553" s="19" customFormat="1" ht="12" x14ac:dyDescent="0.2"/>
    <row r="554" s="19" customFormat="1" ht="12" x14ac:dyDescent="0.2"/>
    <row r="555" s="19" customFormat="1" ht="12" x14ac:dyDescent="0.2"/>
    <row r="556" s="19" customFormat="1" ht="12" x14ac:dyDescent="0.2"/>
    <row r="557" s="19" customFormat="1" ht="12" x14ac:dyDescent="0.2"/>
    <row r="558" s="19" customFormat="1" ht="12" x14ac:dyDescent="0.2"/>
    <row r="559" s="19" customFormat="1" ht="12" x14ac:dyDescent="0.2"/>
    <row r="560" s="19" customFormat="1" ht="12" x14ac:dyDescent="0.2"/>
    <row r="561" s="19" customFormat="1" ht="12" x14ac:dyDescent="0.2"/>
    <row r="562" s="19" customFormat="1" ht="12" x14ac:dyDescent="0.2"/>
    <row r="563" s="19" customFormat="1" ht="12" x14ac:dyDescent="0.2"/>
    <row r="564" s="19" customFormat="1" ht="12" x14ac:dyDescent="0.2"/>
    <row r="565" s="19" customFormat="1" ht="12" x14ac:dyDescent="0.2"/>
    <row r="566" s="19" customFormat="1" ht="12" x14ac:dyDescent="0.2"/>
    <row r="567" s="19" customFormat="1" ht="12" x14ac:dyDescent="0.2"/>
    <row r="568" s="19" customFormat="1" ht="12" x14ac:dyDescent="0.2"/>
    <row r="569" s="19" customFormat="1" ht="12" x14ac:dyDescent="0.2"/>
    <row r="570" s="19" customFormat="1" ht="12" x14ac:dyDescent="0.2"/>
    <row r="571" s="19" customFormat="1" ht="12" x14ac:dyDescent="0.2"/>
    <row r="572" s="19" customFormat="1" ht="12" x14ac:dyDescent="0.2"/>
    <row r="573" s="19" customFormat="1" ht="12" x14ac:dyDescent="0.2"/>
    <row r="574" s="19" customFormat="1" ht="12" x14ac:dyDescent="0.2"/>
    <row r="575" s="19" customFormat="1" ht="12" x14ac:dyDescent="0.2"/>
    <row r="576" s="19" customFormat="1" ht="12" x14ac:dyDescent="0.2"/>
    <row r="577" s="19" customFormat="1" ht="12" x14ac:dyDescent="0.2"/>
    <row r="578" s="19" customFormat="1" ht="12" x14ac:dyDescent="0.2"/>
    <row r="579" s="19" customFormat="1" ht="12" x14ac:dyDescent="0.2"/>
    <row r="580" s="19" customFormat="1" ht="12" x14ac:dyDescent="0.2"/>
    <row r="581" s="19" customFormat="1" ht="12" x14ac:dyDescent="0.2"/>
    <row r="582" s="19" customFormat="1" ht="12" x14ac:dyDescent="0.2"/>
    <row r="583" s="19" customFormat="1" ht="12" x14ac:dyDescent="0.2"/>
    <row r="584" s="19" customFormat="1" ht="12" x14ac:dyDescent="0.2"/>
  </sheetData>
  <pageMargins left="0.70866141732283472" right="0.70866141732283472" top="0.74803149606299213" bottom="0.74803149606299213" header="0.31496062992125984" footer="0.31496062992125984"/>
  <pageSetup paperSize="9" scale="94" orientation="landscape" r:id="rId1"/>
  <headerFooter>
    <oddFooter>&amp;R&amp;P/&amp;N</oddFooter>
  </headerFooter>
  <rowBreaks count="2" manualBreakCount="2">
    <brk id="37" max="11" man="1"/>
    <brk id="8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J72"/>
  <sheetViews>
    <sheetView topLeftCell="A4" workbookViewId="0">
      <selection activeCell="E50" sqref="E50"/>
    </sheetView>
  </sheetViews>
  <sheetFormatPr defaultRowHeight="12.75" x14ac:dyDescent="0.2"/>
  <cols>
    <col min="8" max="8" width="18.5703125" bestFit="1" customWidth="1"/>
    <col min="9" max="9" width="14.42578125" bestFit="1" customWidth="1"/>
    <col min="10" max="10" width="11.28515625" bestFit="1" customWidth="1"/>
  </cols>
  <sheetData>
    <row r="4" spans="3:10" ht="15" x14ac:dyDescent="0.2">
      <c r="C4" s="4" t="s">
        <v>121</v>
      </c>
    </row>
    <row r="5" spans="3:10" ht="15" x14ac:dyDescent="0.2">
      <c r="C5" s="4"/>
    </row>
    <row r="6" spans="3:10" ht="15" x14ac:dyDescent="0.2">
      <c r="C6" s="4" t="s">
        <v>122</v>
      </c>
    </row>
    <row r="7" spans="3:10" ht="15" x14ac:dyDescent="0.2">
      <c r="C7" s="4"/>
    </row>
    <row r="8" spans="3:10" ht="15" x14ac:dyDescent="0.2">
      <c r="C8" s="5" t="s">
        <v>123</v>
      </c>
    </row>
    <row r="9" spans="3:10" ht="15" x14ac:dyDescent="0.2">
      <c r="C9" s="4"/>
    </row>
    <row r="10" spans="3:10" x14ac:dyDescent="0.2">
      <c r="C10" s="6"/>
      <c r="D10" s="2" t="s">
        <v>78</v>
      </c>
      <c r="E10" s="59"/>
      <c r="F10" s="59"/>
      <c r="G10" s="59"/>
      <c r="H10" s="2" t="s">
        <v>124</v>
      </c>
      <c r="I10" s="2" t="s">
        <v>125</v>
      </c>
      <c r="J10" s="2" t="s">
        <v>126</v>
      </c>
    </row>
    <row r="11" spans="3:10" x14ac:dyDescent="0.2">
      <c r="C11" s="59"/>
      <c r="D11" s="59"/>
      <c r="E11" s="59"/>
      <c r="F11" s="59"/>
      <c r="G11" s="59"/>
      <c r="H11" s="59"/>
      <c r="I11" s="59"/>
      <c r="J11" s="59"/>
    </row>
    <row r="12" spans="3:10" x14ac:dyDescent="0.2">
      <c r="C12" s="59" t="s">
        <v>127</v>
      </c>
      <c r="D12" s="65" t="s">
        <v>128</v>
      </c>
      <c r="E12" s="65"/>
      <c r="F12" s="59"/>
      <c r="G12" s="59"/>
      <c r="H12" s="60">
        <v>209932.61</v>
      </c>
      <c r="I12" s="60">
        <v>820311.48</v>
      </c>
      <c r="J12" s="60">
        <v>610378.87</v>
      </c>
    </row>
    <row r="13" spans="3:10" x14ac:dyDescent="0.2">
      <c r="C13" s="59" t="s">
        <v>129</v>
      </c>
      <c r="D13" s="65" t="s">
        <v>130</v>
      </c>
      <c r="E13" s="65"/>
      <c r="F13" s="59"/>
      <c r="G13" s="59"/>
      <c r="H13" s="60">
        <v>4958.03</v>
      </c>
      <c r="I13" s="60">
        <v>27580</v>
      </c>
      <c r="J13" s="60">
        <v>22621.97</v>
      </c>
    </row>
    <row r="14" spans="3:10" x14ac:dyDescent="0.2">
      <c r="C14" s="59" t="s">
        <v>131</v>
      </c>
      <c r="D14" s="65" t="s">
        <v>132</v>
      </c>
      <c r="E14" s="65"/>
      <c r="F14" s="59"/>
      <c r="G14" s="59"/>
      <c r="H14" s="61">
        <v>0</v>
      </c>
      <c r="I14" s="60">
        <v>83450</v>
      </c>
      <c r="J14" s="60">
        <v>83450</v>
      </c>
    </row>
    <row r="15" spans="3:10" x14ac:dyDescent="0.2">
      <c r="C15" s="59" t="s">
        <v>133</v>
      </c>
      <c r="D15" s="65" t="s">
        <v>84</v>
      </c>
      <c r="E15" s="65"/>
      <c r="F15" s="59"/>
      <c r="G15" s="59"/>
      <c r="H15" s="61">
        <v>0</v>
      </c>
      <c r="I15" s="60">
        <v>22850</v>
      </c>
      <c r="J15" s="60">
        <v>22850</v>
      </c>
    </row>
    <row r="16" spans="3:10" x14ac:dyDescent="0.2">
      <c r="C16" s="59" t="s">
        <v>134</v>
      </c>
      <c r="D16" s="65" t="s">
        <v>135</v>
      </c>
      <c r="E16" s="65"/>
      <c r="F16" s="59"/>
      <c r="G16" s="59"/>
      <c r="H16" s="61">
        <v>0</v>
      </c>
      <c r="I16" s="60">
        <v>5430</v>
      </c>
      <c r="J16" s="60">
        <v>5430</v>
      </c>
    </row>
    <row r="17" spans="3:10" x14ac:dyDescent="0.2">
      <c r="C17" s="59" t="s">
        <v>136</v>
      </c>
      <c r="D17" s="65" t="s">
        <v>137</v>
      </c>
      <c r="E17" s="65"/>
      <c r="F17" s="59"/>
      <c r="G17" s="59"/>
      <c r="H17" s="61">
        <v>0</v>
      </c>
      <c r="I17" s="60">
        <v>2260</v>
      </c>
      <c r="J17" s="60">
        <v>2260</v>
      </c>
    </row>
    <row r="18" spans="3:10" x14ac:dyDescent="0.2">
      <c r="C18" s="59" t="s">
        <v>138</v>
      </c>
      <c r="D18" s="65" t="s">
        <v>139</v>
      </c>
      <c r="E18" s="65"/>
      <c r="F18" s="59"/>
      <c r="G18" s="59"/>
      <c r="H18" s="60">
        <v>2314.37</v>
      </c>
      <c r="I18" s="60">
        <v>19400</v>
      </c>
      <c r="J18" s="60">
        <v>17085.63</v>
      </c>
    </row>
    <row r="19" spans="3:10" x14ac:dyDescent="0.2">
      <c r="C19" s="59" t="s">
        <v>140</v>
      </c>
      <c r="D19" s="65" t="s">
        <v>141</v>
      </c>
      <c r="E19" s="65"/>
      <c r="F19" s="59"/>
      <c r="G19" s="59"/>
      <c r="H19" s="60">
        <v>2349.94</v>
      </c>
      <c r="I19" s="60">
        <v>24540</v>
      </c>
      <c r="J19" s="60">
        <v>22190.06</v>
      </c>
    </row>
    <row r="20" spans="3:10" x14ac:dyDescent="0.2">
      <c r="C20" s="59" t="s">
        <v>142</v>
      </c>
      <c r="D20" s="65" t="s">
        <v>143</v>
      </c>
      <c r="E20" s="65"/>
      <c r="F20" s="65"/>
      <c r="G20" s="59"/>
      <c r="H20" s="61">
        <v>413.07</v>
      </c>
      <c r="I20" s="60">
        <v>3550</v>
      </c>
      <c r="J20" s="60">
        <v>3136.93</v>
      </c>
    </row>
    <row r="21" spans="3:10" x14ac:dyDescent="0.2">
      <c r="C21" s="59" t="s">
        <v>144</v>
      </c>
      <c r="D21" s="65" t="s">
        <v>145</v>
      </c>
      <c r="E21" s="65"/>
      <c r="F21" s="59"/>
      <c r="G21" s="59"/>
      <c r="H21" s="61">
        <v>19.98</v>
      </c>
      <c r="I21" s="60">
        <v>23985</v>
      </c>
      <c r="J21" s="60">
        <v>23965.02</v>
      </c>
    </row>
    <row r="22" spans="3:10" x14ac:dyDescent="0.2">
      <c r="C22" s="59" t="s">
        <v>146</v>
      </c>
      <c r="D22" s="65" t="s">
        <v>147</v>
      </c>
      <c r="E22" s="65"/>
      <c r="F22" s="59"/>
      <c r="G22" s="59"/>
      <c r="H22" s="61">
        <v>0</v>
      </c>
      <c r="I22" s="60">
        <v>50245.31</v>
      </c>
      <c r="J22" s="60">
        <v>50245.31</v>
      </c>
    </row>
    <row r="23" spans="3:10" x14ac:dyDescent="0.2">
      <c r="C23" s="59" t="s">
        <v>148</v>
      </c>
      <c r="D23" s="65" t="s">
        <v>149</v>
      </c>
      <c r="E23" s="65"/>
      <c r="F23" s="65"/>
      <c r="G23" s="65"/>
      <c r="H23" s="60">
        <v>2257.08</v>
      </c>
      <c r="I23" s="60">
        <v>36234.269999999997</v>
      </c>
      <c r="J23" s="60">
        <v>33977.19</v>
      </c>
    </row>
    <row r="24" spans="3:10" x14ac:dyDescent="0.2">
      <c r="C24" s="59" t="s">
        <v>150</v>
      </c>
      <c r="D24" s="65" t="s">
        <v>151</v>
      </c>
      <c r="E24" s="65"/>
      <c r="F24" s="59"/>
      <c r="G24" s="59"/>
      <c r="H24" s="61">
        <v>0</v>
      </c>
      <c r="I24" s="60">
        <v>9280</v>
      </c>
      <c r="J24" s="60">
        <v>9280</v>
      </c>
    </row>
    <row r="25" spans="3:10" x14ac:dyDescent="0.2">
      <c r="C25" s="59" t="s">
        <v>152</v>
      </c>
      <c r="D25" s="65" t="s">
        <v>153</v>
      </c>
      <c r="E25" s="65"/>
      <c r="F25" s="59"/>
      <c r="G25" s="59"/>
      <c r="H25" s="1">
        <v>6146.02</v>
      </c>
      <c r="I25" s="60">
        <v>7567.41</v>
      </c>
      <c r="J25" s="60">
        <v>1421.39</v>
      </c>
    </row>
    <row r="26" spans="3:10" x14ac:dyDescent="0.2">
      <c r="C26" s="59" t="s">
        <v>154</v>
      </c>
      <c r="D26" s="65" t="s">
        <v>155</v>
      </c>
      <c r="E26" s="65"/>
      <c r="F26" s="59"/>
      <c r="G26" s="59"/>
      <c r="H26" s="60">
        <v>7815.77</v>
      </c>
      <c r="I26" s="60">
        <v>73907.66</v>
      </c>
      <c r="J26" s="60">
        <v>66091.89</v>
      </c>
    </row>
    <row r="27" spans="3:10" x14ac:dyDescent="0.2">
      <c r="C27" s="59" t="s">
        <v>156</v>
      </c>
      <c r="D27" s="65" t="s">
        <v>157</v>
      </c>
      <c r="E27" s="65"/>
      <c r="F27" s="59"/>
      <c r="G27" s="59"/>
      <c r="H27" s="60">
        <v>50025.63</v>
      </c>
      <c r="I27" s="60">
        <v>164362.9</v>
      </c>
      <c r="J27" s="60">
        <v>114337.27</v>
      </c>
    </row>
    <row r="28" spans="3:10" ht="13.5" thickBot="1" x14ac:dyDescent="0.25">
      <c r="C28" s="62" t="s">
        <v>158</v>
      </c>
      <c r="D28" s="66" t="s">
        <v>159</v>
      </c>
      <c r="E28" s="66"/>
      <c r="F28" s="62"/>
      <c r="G28" s="62"/>
      <c r="H28" s="63">
        <v>0</v>
      </c>
      <c r="I28" s="63">
        <v>0</v>
      </c>
      <c r="J28" s="63">
        <v>0</v>
      </c>
    </row>
    <row r="29" spans="3:10" x14ac:dyDescent="0.2">
      <c r="C29" s="59"/>
      <c r="D29" s="2" t="s">
        <v>93</v>
      </c>
      <c r="E29" s="59"/>
      <c r="F29" s="59"/>
      <c r="G29" s="59"/>
      <c r="H29" s="3">
        <v>286232.5</v>
      </c>
      <c r="I29" s="3">
        <v>1374954.02</v>
      </c>
      <c r="J29" s="3">
        <v>1088721.52</v>
      </c>
    </row>
    <row r="30" spans="3:10" ht="15" x14ac:dyDescent="0.2">
      <c r="C30" s="4"/>
    </row>
    <row r="31" spans="3:10" ht="15" x14ac:dyDescent="0.2">
      <c r="C31" s="4" t="s">
        <v>160</v>
      </c>
    </row>
    <row r="32" spans="3:10" ht="15" x14ac:dyDescent="0.2">
      <c r="C32" s="7" t="s">
        <v>161</v>
      </c>
    </row>
    <row r="33" spans="3:5" ht="15" x14ac:dyDescent="0.2">
      <c r="C33" s="8" t="s">
        <v>162</v>
      </c>
    </row>
    <row r="34" spans="3:5" ht="15" x14ac:dyDescent="0.2">
      <c r="C34" s="8" t="s">
        <v>163</v>
      </c>
    </row>
    <row r="35" spans="3:5" ht="15" x14ac:dyDescent="0.2">
      <c r="C35" s="8" t="s">
        <v>164</v>
      </c>
    </row>
    <row r="36" spans="3:5" ht="15" x14ac:dyDescent="0.2">
      <c r="C36" s="8" t="s">
        <v>165</v>
      </c>
    </row>
    <row r="37" spans="3:5" ht="15" x14ac:dyDescent="0.2">
      <c r="C37" s="7" t="s">
        <v>166</v>
      </c>
    </row>
    <row r="38" spans="3:5" ht="15" x14ac:dyDescent="0.2">
      <c r="C38" s="9" t="s">
        <v>167</v>
      </c>
    </row>
    <row r="39" spans="3:5" ht="15" x14ac:dyDescent="0.2">
      <c r="C39" s="7" t="s">
        <v>168</v>
      </c>
    </row>
    <row r="40" spans="3:5" ht="15" x14ac:dyDescent="0.2">
      <c r="C40" s="8" t="s">
        <v>169</v>
      </c>
    </row>
    <row r="41" spans="3:5" ht="15" x14ac:dyDescent="0.2">
      <c r="C41" s="8" t="s">
        <v>170</v>
      </c>
    </row>
    <row r="42" spans="3:5" ht="15" x14ac:dyDescent="0.2">
      <c r="C42" s="4"/>
    </row>
    <row r="43" spans="3:5" ht="15" x14ac:dyDescent="0.2">
      <c r="C43" s="4"/>
    </row>
    <row r="44" spans="3:5" ht="15" x14ac:dyDescent="0.2">
      <c r="C44" s="5" t="s">
        <v>27</v>
      </c>
    </row>
    <row r="45" spans="3:5" ht="15" x14ac:dyDescent="0.2">
      <c r="C45" s="4"/>
    </row>
    <row r="46" spans="3:5" ht="13.5" thickBot="1" x14ac:dyDescent="0.25">
      <c r="C46" s="10"/>
      <c r="D46" s="10"/>
      <c r="E46" s="11">
        <v>2019</v>
      </c>
    </row>
    <row r="47" spans="3:5" x14ac:dyDescent="0.2">
      <c r="C47" s="12"/>
      <c r="D47" s="12" t="s">
        <v>28</v>
      </c>
      <c r="E47" s="64">
        <v>140625</v>
      </c>
    </row>
    <row r="48" spans="3:5" x14ac:dyDescent="0.2">
      <c r="C48" s="12"/>
      <c r="D48" s="12" t="s">
        <v>29</v>
      </c>
      <c r="E48" s="64">
        <v>36234</v>
      </c>
    </row>
    <row r="49" spans="3:5" x14ac:dyDescent="0.2">
      <c r="C49" s="12"/>
      <c r="D49" s="12" t="s">
        <v>31</v>
      </c>
      <c r="E49" s="64">
        <v>66951</v>
      </c>
    </row>
    <row r="50" spans="3:5" x14ac:dyDescent="0.2">
      <c r="C50" s="12"/>
      <c r="D50" s="12" t="s">
        <v>32</v>
      </c>
      <c r="E50" s="64">
        <v>7166</v>
      </c>
    </row>
    <row r="51" spans="3:5" x14ac:dyDescent="0.2">
      <c r="C51" s="12"/>
      <c r="D51" s="12" t="s">
        <v>33</v>
      </c>
      <c r="E51" s="61">
        <v>0</v>
      </c>
    </row>
    <row r="52" spans="3:5" x14ac:dyDescent="0.2">
      <c r="C52" s="12"/>
      <c r="D52" s="12" t="s">
        <v>34</v>
      </c>
      <c r="E52" s="13">
        <v>0</v>
      </c>
    </row>
    <row r="53" spans="3:5" ht="13.5" thickBot="1" x14ac:dyDescent="0.25">
      <c r="C53" s="10"/>
      <c r="D53" s="10" t="s">
        <v>36</v>
      </c>
      <c r="E53" s="63">
        <v>0</v>
      </c>
    </row>
    <row r="54" spans="3:5" x14ac:dyDescent="0.2">
      <c r="C54" s="12">
        <v>-1</v>
      </c>
      <c r="D54" s="14" t="s">
        <v>39</v>
      </c>
      <c r="E54" s="64">
        <v>250976</v>
      </c>
    </row>
    <row r="55" spans="3:5" x14ac:dyDescent="0.2">
      <c r="C55" s="12" t="s">
        <v>40</v>
      </c>
      <c r="D55" s="12" t="s">
        <v>41</v>
      </c>
      <c r="E55" s="64">
        <v>1254881</v>
      </c>
    </row>
    <row r="56" spans="3:5" x14ac:dyDescent="0.2">
      <c r="C56" s="12">
        <v>-3</v>
      </c>
      <c r="D56" s="12" t="s">
        <v>43</v>
      </c>
      <c r="E56" s="64">
        <v>1375000</v>
      </c>
    </row>
    <row r="57" spans="3:5" x14ac:dyDescent="0.2">
      <c r="C57" s="12" t="s">
        <v>44</v>
      </c>
      <c r="D57" s="12" t="s">
        <v>45</v>
      </c>
      <c r="E57" s="64">
        <v>275000</v>
      </c>
    </row>
    <row r="58" spans="3:5" x14ac:dyDescent="0.2">
      <c r="C58" s="12" t="s">
        <v>46</v>
      </c>
      <c r="D58" s="14" t="s">
        <v>47</v>
      </c>
      <c r="E58" s="15">
        <v>24024</v>
      </c>
    </row>
    <row r="59" spans="3:5" ht="15" x14ac:dyDescent="0.2">
      <c r="C59" s="4"/>
    </row>
    <row r="60" spans="3:5" ht="15" x14ac:dyDescent="0.2">
      <c r="C60" s="4" t="s">
        <v>160</v>
      </c>
    </row>
    <row r="61" spans="3:5" ht="15" x14ac:dyDescent="0.2">
      <c r="C61" s="7" t="s">
        <v>171</v>
      </c>
    </row>
    <row r="62" spans="3:5" ht="15" x14ac:dyDescent="0.2">
      <c r="C62" s="7" t="s">
        <v>172</v>
      </c>
    </row>
    <row r="63" spans="3:5" ht="15" x14ac:dyDescent="0.2">
      <c r="C63" s="7" t="s">
        <v>173</v>
      </c>
    </row>
    <row r="64" spans="3:5" ht="15" x14ac:dyDescent="0.2">
      <c r="C64" s="8" t="s">
        <v>174</v>
      </c>
    </row>
    <row r="65" spans="3:3" ht="15" x14ac:dyDescent="0.2">
      <c r="C65" s="8" t="s">
        <v>175</v>
      </c>
    </row>
    <row r="66" spans="3:3" ht="15" x14ac:dyDescent="0.2">
      <c r="C66" s="4"/>
    </row>
    <row r="67" spans="3:3" ht="15" x14ac:dyDescent="0.2">
      <c r="C67" s="4" t="s">
        <v>176</v>
      </c>
    </row>
    <row r="68" spans="3:3" ht="15" x14ac:dyDescent="0.2">
      <c r="C68" s="4"/>
    </row>
    <row r="69" spans="3:3" ht="15" x14ac:dyDescent="0.2">
      <c r="C69" s="4" t="s">
        <v>177</v>
      </c>
    </row>
    <row r="70" spans="3:3" ht="15" x14ac:dyDescent="0.2">
      <c r="C70" s="4"/>
    </row>
    <row r="71" spans="3:3" ht="15" x14ac:dyDescent="0.2">
      <c r="C71" s="4" t="s">
        <v>178</v>
      </c>
    </row>
    <row r="72" spans="3:3" ht="15" x14ac:dyDescent="0.2">
      <c r="C72" s="4"/>
    </row>
  </sheetData>
  <mergeCells count="17">
    <mergeCell ref="D23:G23"/>
    <mergeCell ref="D12:E12"/>
    <mergeCell ref="D13:E13"/>
    <mergeCell ref="D14:E14"/>
    <mergeCell ref="D15:E15"/>
    <mergeCell ref="D16:E16"/>
    <mergeCell ref="D17:E17"/>
    <mergeCell ref="D18:E18"/>
    <mergeCell ref="D19:E19"/>
    <mergeCell ref="D20:F20"/>
    <mergeCell ref="D21:E21"/>
    <mergeCell ref="D22:E22"/>
    <mergeCell ref="D24:E24"/>
    <mergeCell ref="D25:E25"/>
    <mergeCell ref="D26:E26"/>
    <mergeCell ref="D27:E27"/>
    <mergeCell ref="D28:E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2019</vt:lpstr>
      <vt:lpstr>Sheet2</vt:lpstr>
      <vt:lpstr>'2019'!Print_Area</vt:lpstr>
      <vt:lpstr>'2019'!Print_Titles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 Boudghene</dc:creator>
  <cp:keywords/>
  <dc:description/>
  <cp:lastModifiedBy>Ines Boudghene</cp:lastModifiedBy>
  <cp:revision/>
  <dcterms:created xsi:type="dcterms:W3CDTF">2019-06-11T15:14:40Z</dcterms:created>
  <dcterms:modified xsi:type="dcterms:W3CDTF">2019-11-28T18:45:34Z</dcterms:modified>
  <cp:category/>
  <cp:contentStatus/>
</cp:coreProperties>
</file>