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B20" i="1"/>
  <c r="B19" i="1"/>
  <c r="B18" i="1"/>
  <c r="E21" i="1"/>
  <c r="B6" i="1"/>
  <c r="B9" i="1"/>
  <c r="D8" i="1"/>
  <c r="K36" i="1"/>
  <c r="K35" i="1"/>
  <c r="K34" i="1"/>
  <c r="K33" i="1"/>
  <c r="K32" i="1"/>
  <c r="K31" i="1"/>
  <c r="K30" i="1"/>
  <c r="K29" i="1"/>
  <c r="K28" i="1"/>
  <c r="K27" i="1"/>
  <c r="K26" i="1"/>
  <c r="K37" i="1" l="1"/>
  <c r="C14" i="1"/>
  <c r="C21" i="1" s="1"/>
  <c r="B10" i="1"/>
  <c r="B7" i="1"/>
  <c r="B5" i="1"/>
  <c r="J4" i="1"/>
  <c r="G4" i="1"/>
  <c r="B4" i="1" s="1"/>
  <c r="D4" i="1"/>
  <c r="D21" i="1" s="1"/>
  <c r="B3" i="1"/>
  <c r="B14" i="1" l="1"/>
  <c r="L37" i="1"/>
  <c r="J37" i="1"/>
  <c r="I37" i="1"/>
  <c r="H37" i="1"/>
  <c r="F37" i="1"/>
  <c r="E37" i="1"/>
  <c r="D37" i="1"/>
  <c r="C37" i="1"/>
  <c r="B27" i="1"/>
  <c r="B17" i="1"/>
  <c r="B16" i="1"/>
  <c r="B15" i="1"/>
  <c r="B12" i="1"/>
  <c r="B11" i="1"/>
  <c r="B8" i="1"/>
  <c r="G37" i="1" l="1"/>
  <c r="B37" i="1"/>
  <c r="G21" i="1"/>
  <c r="L21" i="1" l="1"/>
  <c r="J21" i="1"/>
  <c r="I21" i="1"/>
  <c r="H21" i="1"/>
  <c r="F21" i="1"/>
  <c r="B21" i="1" l="1"/>
  <c r="C23" i="1" l="1"/>
  <c r="D23" i="1" l="1"/>
  <c r="E23" i="1" s="1"/>
  <c r="F23" i="1" s="1"/>
  <c r="H23" i="1" l="1"/>
  <c r="J23" i="1" s="1"/>
  <c r="G23" i="1"/>
  <c r="I23" i="1" s="1"/>
  <c r="L23" i="1" s="1"/>
</calcChain>
</file>

<file path=xl/sharedStrings.xml><?xml version="1.0" encoding="utf-8"?>
<sst xmlns="http://schemas.openxmlformats.org/spreadsheetml/2006/main" count="59" uniqueCount="50">
  <si>
    <t>Salaries</t>
  </si>
  <si>
    <t>Board Meeting</t>
  </si>
  <si>
    <t>Staff travel</t>
  </si>
  <si>
    <t>Office costs</t>
  </si>
  <si>
    <t>Accountant/auditor/etc.</t>
  </si>
  <si>
    <t>TOTAL</t>
  </si>
  <si>
    <t>CASHFLOW PROJECTED EXPENSES</t>
  </si>
  <si>
    <t>CASHFLOW PROJECTED INCOME</t>
  </si>
  <si>
    <t>Rent, taxes, charges (guarantee non incl)</t>
  </si>
  <si>
    <t>RDIS</t>
  </si>
  <si>
    <t>Projected</t>
  </si>
  <si>
    <t>Extra</t>
  </si>
  <si>
    <t>PROJECTED EXPENSES</t>
  </si>
  <si>
    <t xml:space="preserve">Income Membership fees </t>
  </si>
  <si>
    <t>Income ENAR Foundation TBC/Loss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</si>
  <si>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</si>
  <si>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</si>
  <si>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</si>
  <si>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</si>
  <si>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</si>
  <si>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</si>
  <si>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</si>
  <si>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</si>
  <si>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Income JRCT 2017 </t>
  </si>
  <si>
    <t>Received</t>
  </si>
  <si>
    <t>Income RRAC 2017</t>
  </si>
  <si>
    <t xml:space="preserve">Income SRT 2017 </t>
  </si>
  <si>
    <t>£ 60000</t>
  </si>
  <si>
    <t>Income OSFMI</t>
  </si>
  <si>
    <t>Income OSF Core 2017</t>
  </si>
  <si>
    <t>Income DARE 2017-2021</t>
  </si>
  <si>
    <t xml:space="preserve">Income REIs </t>
  </si>
  <si>
    <t>Shadow reports 2017</t>
  </si>
  <si>
    <t xml:space="preserve">JRCT national projects </t>
  </si>
  <si>
    <t>Printing and videos 2017</t>
  </si>
  <si>
    <t>Black Caucus (tbc)</t>
  </si>
  <si>
    <t>NDI</t>
  </si>
  <si>
    <t>DARE</t>
  </si>
  <si>
    <t>REIs</t>
  </si>
  <si>
    <t>GA</t>
  </si>
  <si>
    <t>Income reimbursement by EC on 2016</t>
  </si>
  <si>
    <t>To receive</t>
  </si>
  <si>
    <t>BANK TO DATE: € 707818,63 on 09/05/2017</t>
  </si>
  <si>
    <t>National Project Meeting 2017</t>
  </si>
  <si>
    <t>Expert meetings and representation</t>
  </si>
  <si>
    <t>Equal @ work Meeting 2017</t>
  </si>
  <si>
    <t>OSFMI</t>
  </si>
  <si>
    <t>Due to payment of 147000 by DARE on 2017-2021</t>
  </si>
  <si>
    <t>Income OSFPRO</t>
  </si>
  <si>
    <t>CASH BALANCE 19/05/2017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</si>
</sst>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0" xfId="0" applyFill="1" applyBorder="1"/>
    <xf numFmtId="0" fontId="0" fillId="4" borderId="0" xfId="0" applyFill="1"/>
    <xf numFmtId="0" fontId="0" fillId="2" borderId="7" xfId="0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4" borderId="13" xfId="0" applyFill="1" applyBorder="1"/>
    <xf numFmtId="0" fontId="0" fillId="4" borderId="14" xfId="0" applyFill="1" applyBorder="1"/>
    <xf numFmtId="0" fontId="0" fillId="2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2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2" borderId="8" xfId="0" applyFill="1" applyBorder="1"/>
    <xf numFmtId="0" fontId="0" fillId="2" borderId="2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9" xfId="0" applyFill="1" applyBorder="1" applyAlignment="1">
      <alignment horizontal="center"/>
    </xf>
    <xf numFmtId="0" fontId="0" fillId="6" borderId="24" xfId="0" applyFill="1" applyBorder="1"/>
    <xf numFmtId="0" fontId="0" fillId="5" borderId="20" xfId="0" applyFill="1" applyBorder="1"/>
    <xf numFmtId="0" fontId="0" fillId="4" borderId="23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8" borderId="2" xfId="0" applyFill="1" applyBorder="1"/>
    <xf numFmtId="0" fontId="0" fillId="8" borderId="0" xfId="0" applyFill="1"/>
    <xf numFmtId="0" fontId="0" fillId="4" borderId="25" xfId="0" applyFill="1" applyBorder="1"/>
    <xf numFmtId="17" fontId="0" fillId="2" borderId="12" xfId="0" applyNumberFormat="1" applyFill="1" applyBorder="1" applyAlignment="1">
      <alignment horizontal="center"/>
    </xf>
    <xf numFmtId="0" fontId="0" fillId="7" borderId="26" xfId="0" applyFill="1" applyBorder="1"/>
    <xf numFmtId="0" fontId="0" fillId="4" borderId="6" xfId="0" applyFill="1" applyBorder="1"/>
    <xf numFmtId="0" fontId="0" fillId="4" borderId="1" xfId="0" applyFill="1" applyBorder="1"/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28" xfId="0" applyFill="1" applyBorder="1"/>
    <xf numFmtId="0" fontId="0" fillId="4" borderId="1" xfId="0" applyFill="1" applyBorder="1" applyAlignment="1">
      <alignment horizontal="right"/>
    </xf>
    <xf numFmtId="0" fontId="0" fillId="2" borderId="1" xfId="0" applyFill="1" applyBorder="1"/>
    <xf numFmtId="0" fontId="0" fillId="4" borderId="30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2" borderId="32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35" xfId="0" applyFill="1" applyBorder="1"/>
    <xf numFmtId="0" fontId="0" fillId="4" borderId="36" xfId="0" applyFill="1" applyBorder="1"/>
    <xf numFmtId="0" fontId="0" fillId="4" borderId="35" xfId="0" applyFill="1" applyBorder="1"/>
    <xf numFmtId="0" fontId="0" fillId="4" borderId="5" xfId="0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0" borderId="0" xfId="0" applyBorder="1"/>
    <xf numFmtId="0" fontId="0" fillId="2" borderId="37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16" xfId="0" applyFill="1" applyBorder="1"/>
    <xf numFmtId="0" fontId="0" fillId="2" borderId="7" xfId="0" applyFill="1" applyBorder="1" applyAlignment="1">
      <alignment horizontal="right"/>
    </xf>
    <xf numFmtId="0" fontId="1" fillId="6" borderId="3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24" sqref="A24"/>
    </sheetView>
  </sheetViews>
  <sheetFormatPr defaultRowHeight="14.5" x14ac:dyDescent="0.35"/>
  <cols>
    <col min="1" max="1" width="38.90625" customWidth="1"/>
    <col min="2" max="2" width="9.54296875" customWidth="1"/>
    <col min="3" max="3" width="10.453125" customWidth="1"/>
    <col min="4" max="4" width="11.6328125" customWidth="1"/>
    <col min="5" max="6" width="10.90625" customWidth="1"/>
    <col min="7" max="7" width="10" customWidth="1"/>
    <col min="11" max="11" width="12.26953125" customWidth="1"/>
  </cols>
  <sheetData>
    <row r="1" spans="1:13" ht="15" thickTop="1" x14ac:dyDescent="0.35">
      <c r="A1" s="5" t="s">
        <v>6</v>
      </c>
      <c r="B1" s="6" t="s">
        <v>11</v>
      </c>
      <c r="C1" s="3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/>
      <c r="L1" s="34">
        <v>43101</v>
      </c>
    </row>
    <row r="2" spans="1:13" x14ac:dyDescent="0.35">
      <c r="A2" s="10" t="s">
        <v>9</v>
      </c>
      <c r="B2" s="3" t="s">
        <v>10</v>
      </c>
      <c r="C2" s="39"/>
      <c r="D2" s="40"/>
      <c r="E2" s="40"/>
      <c r="F2" s="40"/>
      <c r="G2" s="44" t="s">
        <v>10</v>
      </c>
      <c r="H2" s="40"/>
      <c r="I2" s="40"/>
      <c r="J2" s="40"/>
      <c r="K2" s="40"/>
      <c r="L2" s="41"/>
    </row>
    <row r="3" spans="1:13" x14ac:dyDescent="0.35">
      <c r="A3" s="11" t="s">
        <v>0</v>
      </c>
      <c r="B3" s="4">
        <f>SUM(C3:J3)</f>
        <v>460000</v>
      </c>
      <c r="C3" s="42">
        <v>45000</v>
      </c>
      <c r="D3" s="42">
        <v>95000</v>
      </c>
      <c r="E3" s="42">
        <v>45000</v>
      </c>
      <c r="F3" s="42">
        <v>45000</v>
      </c>
      <c r="G3" s="42">
        <v>45000</v>
      </c>
      <c r="H3" s="42">
        <v>45000</v>
      </c>
      <c r="I3" s="42">
        <v>45000</v>
      </c>
      <c r="J3" s="42">
        <v>95000</v>
      </c>
      <c r="K3" s="37"/>
      <c r="L3" s="42">
        <v>45000</v>
      </c>
    </row>
    <row r="4" spans="1:13" x14ac:dyDescent="0.35">
      <c r="A4" s="11" t="s">
        <v>8</v>
      </c>
      <c r="B4" s="4">
        <f>SUM(C4:J4)</f>
        <v>43380</v>
      </c>
      <c r="C4" s="42">
        <v>0</v>
      </c>
      <c r="D4" s="37">
        <f>11960+2500</f>
        <v>14460</v>
      </c>
      <c r="E4" s="37">
        <v>0</v>
      </c>
      <c r="F4" s="37">
        <v>0</v>
      </c>
      <c r="G4" s="43">
        <f>11960+2500</f>
        <v>14460</v>
      </c>
      <c r="H4" s="37">
        <v>0</v>
      </c>
      <c r="I4" s="37">
        <v>0</v>
      </c>
      <c r="J4" s="37">
        <f>11960+2500</f>
        <v>14460</v>
      </c>
      <c r="K4" s="37"/>
      <c r="L4" s="36">
        <v>0</v>
      </c>
    </row>
    <row r="5" spans="1:13" x14ac:dyDescent="0.35">
      <c r="A5" s="11" t="s">
        <v>2</v>
      </c>
      <c r="B5" s="4">
        <f>SUM(C5:J5)</f>
        <v>12500</v>
      </c>
      <c r="C5" s="42">
        <v>2000</v>
      </c>
      <c r="D5" s="37">
        <v>2000</v>
      </c>
      <c r="E5" s="37">
        <v>500</v>
      </c>
      <c r="F5" s="37">
        <v>0</v>
      </c>
      <c r="G5" s="43">
        <v>2000</v>
      </c>
      <c r="H5" s="37">
        <v>3000</v>
      </c>
      <c r="I5" s="37">
        <v>2000</v>
      </c>
      <c r="J5" s="37">
        <v>1000</v>
      </c>
      <c r="K5" s="37"/>
      <c r="L5" s="36">
        <v>500</v>
      </c>
    </row>
    <row r="6" spans="1:13" x14ac:dyDescent="0.35">
      <c r="A6" s="11" t="s">
        <v>44</v>
      </c>
      <c r="B6" s="4">
        <f>SUM(C6:J6)</f>
        <v>25000</v>
      </c>
      <c r="C6" s="42">
        <v>2500</v>
      </c>
      <c r="D6" s="37">
        <v>5000</v>
      </c>
      <c r="E6" s="37">
        <v>0</v>
      </c>
      <c r="F6" s="37">
        <v>0</v>
      </c>
      <c r="G6" s="43">
        <v>5000</v>
      </c>
      <c r="H6" s="37">
        <v>5000</v>
      </c>
      <c r="I6" s="37">
        <v>5000</v>
      </c>
      <c r="J6" s="37">
        <v>2500</v>
      </c>
      <c r="K6" s="37"/>
      <c r="L6" s="36"/>
    </row>
    <row r="7" spans="1:13" x14ac:dyDescent="0.35">
      <c r="A7" s="11" t="s">
        <v>3</v>
      </c>
      <c r="B7" s="4">
        <f>SUM(C7:J7)</f>
        <v>35000</v>
      </c>
      <c r="C7" s="42">
        <v>5000</v>
      </c>
      <c r="D7" s="37">
        <v>5000</v>
      </c>
      <c r="E7" s="37">
        <v>2500</v>
      </c>
      <c r="F7" s="37">
        <v>2500</v>
      </c>
      <c r="G7" s="43">
        <v>5000</v>
      </c>
      <c r="H7" s="37">
        <v>5000</v>
      </c>
      <c r="I7" s="37">
        <v>5000</v>
      </c>
      <c r="J7" s="37">
        <v>5000</v>
      </c>
      <c r="K7" s="37"/>
      <c r="L7" s="36">
        <v>500</v>
      </c>
      <c r="M7" s="2"/>
    </row>
    <row r="8" spans="1:13" x14ac:dyDescent="0.35">
      <c r="A8" s="11" t="s">
        <v>1</v>
      </c>
      <c r="B8" s="4">
        <f t="shared" ref="B8:B20" si="0">SUM(C8:J8)</f>
        <v>18000</v>
      </c>
      <c r="C8" s="42">
        <v>0</v>
      </c>
      <c r="D8" s="37">
        <f>(500*6)+3000</f>
        <v>6000</v>
      </c>
      <c r="E8" s="37">
        <v>0</v>
      </c>
      <c r="F8" s="37">
        <v>0</v>
      </c>
      <c r="G8" s="43">
        <v>6000</v>
      </c>
      <c r="H8" s="37">
        <v>0</v>
      </c>
      <c r="I8" s="37">
        <v>6000</v>
      </c>
      <c r="J8" s="37">
        <v>0</v>
      </c>
      <c r="K8" s="37"/>
      <c r="L8" s="36">
        <v>6000</v>
      </c>
      <c r="M8" s="2"/>
    </row>
    <row r="9" spans="1:13" x14ac:dyDescent="0.35">
      <c r="A9" s="11" t="s">
        <v>39</v>
      </c>
      <c r="B9" s="4">
        <f t="shared" si="0"/>
        <v>65000</v>
      </c>
      <c r="C9" s="42">
        <v>20000</v>
      </c>
      <c r="D9" s="37">
        <v>20000</v>
      </c>
      <c r="E9" s="37">
        <v>10000</v>
      </c>
      <c r="F9" s="37">
        <v>5000</v>
      </c>
      <c r="G9" s="43">
        <v>5000</v>
      </c>
      <c r="H9" s="37">
        <v>2500</v>
      </c>
      <c r="I9" s="37">
        <v>2500</v>
      </c>
      <c r="J9" s="37">
        <v>0</v>
      </c>
      <c r="K9" s="37"/>
      <c r="L9" s="36">
        <v>0</v>
      </c>
      <c r="M9" s="2"/>
    </row>
    <row r="10" spans="1:13" x14ac:dyDescent="0.35">
      <c r="A10" s="11" t="s">
        <v>43</v>
      </c>
      <c r="B10" s="4">
        <f t="shared" si="0"/>
        <v>30000</v>
      </c>
      <c r="C10" s="42">
        <v>0</v>
      </c>
      <c r="D10" s="37">
        <v>0</v>
      </c>
      <c r="E10" s="37">
        <v>0</v>
      </c>
      <c r="F10" s="37">
        <v>0</v>
      </c>
      <c r="G10" s="43">
        <v>10000</v>
      </c>
      <c r="H10" s="37">
        <v>0</v>
      </c>
      <c r="I10" s="37">
        <v>10000</v>
      </c>
      <c r="J10" s="37">
        <v>10000</v>
      </c>
      <c r="K10" s="37"/>
      <c r="L10" s="36">
        <v>0</v>
      </c>
      <c r="M10" s="2"/>
    </row>
    <row r="11" spans="1:13" x14ac:dyDescent="0.35">
      <c r="A11" s="11" t="s">
        <v>45</v>
      </c>
      <c r="B11" s="4">
        <f t="shared" si="0"/>
        <v>11500</v>
      </c>
      <c r="C11" s="42">
        <v>0</v>
      </c>
      <c r="D11" s="37">
        <v>0</v>
      </c>
      <c r="E11" s="37">
        <v>0</v>
      </c>
      <c r="F11" s="37">
        <v>5000</v>
      </c>
      <c r="G11" s="43">
        <v>3750</v>
      </c>
      <c r="H11" s="37">
        <v>2750</v>
      </c>
      <c r="I11" s="37">
        <v>0</v>
      </c>
      <c r="J11" s="37">
        <v>0</v>
      </c>
      <c r="K11" s="37"/>
      <c r="L11" s="36">
        <v>0</v>
      </c>
      <c r="M11" s="2"/>
    </row>
    <row r="12" spans="1:13" x14ac:dyDescent="0.35">
      <c r="A12" s="11" t="s">
        <v>32</v>
      </c>
      <c r="B12" s="4">
        <f t="shared" si="0"/>
        <v>58000</v>
      </c>
      <c r="C12" s="42">
        <v>0</v>
      </c>
      <c r="D12" s="37">
        <v>0</v>
      </c>
      <c r="E12" s="37">
        <v>0</v>
      </c>
      <c r="F12" s="37">
        <v>0</v>
      </c>
      <c r="G12" s="43"/>
      <c r="H12" s="37">
        <v>26000</v>
      </c>
      <c r="I12" s="37">
        <v>26000</v>
      </c>
      <c r="J12" s="37">
        <v>6000</v>
      </c>
      <c r="K12" s="37"/>
      <c r="L12" s="36">
        <v>0</v>
      </c>
      <c r="M12" s="2"/>
    </row>
    <row r="13" spans="1:13" x14ac:dyDescent="0.35">
      <c r="A13" s="11" t="s">
        <v>46</v>
      </c>
      <c r="B13" s="4">
        <f t="shared" si="0"/>
        <v>19500</v>
      </c>
      <c r="C13" s="42"/>
      <c r="D13" s="37">
        <v>5000</v>
      </c>
      <c r="E13" s="37"/>
      <c r="F13" s="37"/>
      <c r="G13" s="43">
        <v>5000</v>
      </c>
      <c r="H13" s="37">
        <v>4500</v>
      </c>
      <c r="I13" s="37">
        <v>2500</v>
      </c>
      <c r="J13" s="37">
        <v>2500</v>
      </c>
      <c r="K13" s="37"/>
      <c r="L13" s="36"/>
      <c r="M13" s="2"/>
    </row>
    <row r="14" spans="1:13" x14ac:dyDescent="0.35">
      <c r="A14" s="11" t="s">
        <v>33</v>
      </c>
      <c r="B14" s="4">
        <f t="shared" si="0"/>
        <v>32500</v>
      </c>
      <c r="C14" s="42">
        <f>1250*8</f>
        <v>10000</v>
      </c>
      <c r="D14" s="37">
        <v>0</v>
      </c>
      <c r="E14" s="37">
        <v>0</v>
      </c>
      <c r="F14" s="37">
        <v>10000</v>
      </c>
      <c r="G14" s="43"/>
      <c r="H14" s="37">
        <v>0</v>
      </c>
      <c r="I14" s="37">
        <v>12500</v>
      </c>
      <c r="J14" s="37">
        <v>0</v>
      </c>
      <c r="K14" s="37"/>
      <c r="L14" s="36">
        <v>0</v>
      </c>
    </row>
    <row r="15" spans="1:13" x14ac:dyDescent="0.35">
      <c r="A15" s="11" t="s">
        <v>34</v>
      </c>
      <c r="B15" s="4">
        <f t="shared" si="0"/>
        <v>22500</v>
      </c>
      <c r="C15" s="42">
        <v>0</v>
      </c>
      <c r="D15" s="37">
        <v>0</v>
      </c>
      <c r="E15" s="37">
        <v>5000</v>
      </c>
      <c r="F15" s="37">
        <v>5000</v>
      </c>
      <c r="G15" s="43"/>
      <c r="H15" s="37">
        <v>0</v>
      </c>
      <c r="I15" s="37">
        <v>12500</v>
      </c>
      <c r="J15" s="37">
        <v>0</v>
      </c>
      <c r="K15" s="37"/>
      <c r="L15" s="36">
        <v>0</v>
      </c>
    </row>
    <row r="16" spans="1:13" x14ac:dyDescent="0.35">
      <c r="A16" s="12" t="s">
        <v>4</v>
      </c>
      <c r="B16" s="4">
        <f t="shared" si="0"/>
        <v>16250</v>
      </c>
      <c r="C16" s="42">
        <v>3000</v>
      </c>
      <c r="D16" s="37">
        <v>1500</v>
      </c>
      <c r="E16" s="37">
        <v>1500</v>
      </c>
      <c r="F16" s="37">
        <v>3000</v>
      </c>
      <c r="G16" s="43"/>
      <c r="H16" s="37">
        <v>1500</v>
      </c>
      <c r="I16" s="37">
        <v>1500</v>
      </c>
      <c r="J16" s="37">
        <v>4250</v>
      </c>
      <c r="K16" s="37"/>
      <c r="L16" s="36">
        <v>1500</v>
      </c>
    </row>
    <row r="17" spans="1:13" x14ac:dyDescent="0.35">
      <c r="A17" s="12" t="s">
        <v>35</v>
      </c>
      <c r="B17" s="45">
        <f t="shared" si="0"/>
        <v>0</v>
      </c>
      <c r="C17" s="46">
        <v>0</v>
      </c>
      <c r="D17" s="28">
        <v>0</v>
      </c>
      <c r="E17" s="28">
        <v>0</v>
      </c>
      <c r="F17" s="28">
        <v>0</v>
      </c>
      <c r="G17" s="43"/>
      <c r="H17" s="28">
        <v>0</v>
      </c>
      <c r="I17" s="28">
        <v>0</v>
      </c>
      <c r="J17" s="28">
        <v>0</v>
      </c>
      <c r="K17" s="28"/>
      <c r="L17" s="33">
        <v>0</v>
      </c>
    </row>
    <row r="18" spans="1:13" x14ac:dyDescent="0.35">
      <c r="A18" s="30" t="s">
        <v>36</v>
      </c>
      <c r="B18" s="4">
        <f t="shared" si="0"/>
        <v>15000</v>
      </c>
      <c r="C18" s="53">
        <v>2500</v>
      </c>
      <c r="D18" s="37">
        <v>2500</v>
      </c>
      <c r="E18" s="37"/>
      <c r="F18" s="37"/>
      <c r="G18" s="37">
        <v>2500</v>
      </c>
      <c r="H18" s="37">
        <v>2500</v>
      </c>
      <c r="I18" s="37">
        <v>2500</v>
      </c>
      <c r="J18" s="37">
        <v>2500</v>
      </c>
      <c r="K18" s="37"/>
      <c r="L18" s="37"/>
    </row>
    <row r="19" spans="1:13" x14ac:dyDescent="0.35">
      <c r="A19" s="30" t="s">
        <v>37</v>
      </c>
      <c r="B19" s="4">
        <f t="shared" si="0"/>
        <v>0</v>
      </c>
      <c r="C19" s="53"/>
      <c r="D19" s="37"/>
      <c r="E19" s="37"/>
      <c r="F19" s="37"/>
      <c r="G19" s="43"/>
      <c r="H19" s="37"/>
      <c r="I19" s="37"/>
      <c r="J19" s="37"/>
      <c r="K19" s="37"/>
      <c r="L19" s="37"/>
    </row>
    <row r="20" spans="1:13" x14ac:dyDescent="0.35">
      <c r="A20" s="30" t="s">
        <v>38</v>
      </c>
      <c r="B20" s="4">
        <f t="shared" si="0"/>
        <v>0</v>
      </c>
      <c r="C20" s="53"/>
      <c r="D20" s="37"/>
      <c r="E20" s="37"/>
      <c r="F20" s="37"/>
      <c r="G20" s="43"/>
      <c r="H20" s="37"/>
      <c r="I20" s="37"/>
      <c r="J20" s="37"/>
      <c r="K20" s="37"/>
      <c r="L20" s="37"/>
    </row>
    <row r="21" spans="1:13" ht="15" thickBot="1" x14ac:dyDescent="0.4">
      <c r="A21" s="47" t="s">
        <v>12</v>
      </c>
      <c r="B21" s="60">
        <f>SUM(C21:J21)</f>
        <v>854130</v>
      </c>
      <c r="C21" s="48">
        <f>SUM(C3:C18)</f>
        <v>90000</v>
      </c>
      <c r="D21" s="49">
        <f>SUM(D3:D18)</f>
        <v>156460</v>
      </c>
      <c r="E21" s="49">
        <f>SUM(E3:E18)</f>
        <v>64500</v>
      </c>
      <c r="F21" s="50">
        <f>SUM(F3:F17)</f>
        <v>75500</v>
      </c>
      <c r="G21" s="61">
        <f>SUM(G3:G17)</f>
        <v>101210</v>
      </c>
      <c r="H21" s="49">
        <f>SUM(H3:H17)</f>
        <v>95250</v>
      </c>
      <c r="I21" s="49">
        <f>SUM(I3:I17)</f>
        <v>130500</v>
      </c>
      <c r="J21" s="49">
        <f>SUM(J3:J17)</f>
        <v>140710</v>
      </c>
      <c r="K21" s="51"/>
      <c r="L21" s="52">
        <f>SUM(L3:L17)</f>
        <v>53500</v>
      </c>
    </row>
    <row r="22" spans="1:13" s="2" customFormat="1" ht="15.5" thickTop="1" thickBo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ht="15.5" thickTop="1" thickBot="1" x14ac:dyDescent="0.4">
      <c r="A23" s="17" t="s">
        <v>49</v>
      </c>
      <c r="B23" s="26">
        <v>707818.63</v>
      </c>
      <c r="C23" s="18">
        <f>B23-C21+C37</f>
        <v>617818.63</v>
      </c>
      <c r="D23" s="18">
        <f>C23-D21+D37</f>
        <v>461358.63</v>
      </c>
      <c r="E23" s="18">
        <f>D23-E21+E37</f>
        <v>408108.63</v>
      </c>
      <c r="F23" s="19">
        <f>E23-F21+F37</f>
        <v>332608.63</v>
      </c>
      <c r="G23" s="19">
        <f>F23-G21+G37</f>
        <v>246398.63</v>
      </c>
      <c r="H23" s="18">
        <f>F23-H21+H37</f>
        <v>248608.63</v>
      </c>
      <c r="I23" s="18">
        <f>G23-I21+I37</f>
        <v>180012.63</v>
      </c>
      <c r="J23" s="18">
        <f>H23-J21+J37</f>
        <v>176898.63</v>
      </c>
      <c r="K23" s="35"/>
      <c r="L23" s="19">
        <f>I23-L21+L37</f>
        <v>157762.63</v>
      </c>
      <c r="M23" t="s">
        <v>47</v>
      </c>
    </row>
    <row r="24" spans="1:13" s="2" customFormat="1" ht="15.5" thickTop="1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3" ht="15" thickTop="1" x14ac:dyDescent="0.35">
      <c r="A25" s="20" t="s">
        <v>7</v>
      </c>
      <c r="B25" s="24" t="s">
        <v>24</v>
      </c>
      <c r="C25" s="7" t="s">
        <v>15</v>
      </c>
      <c r="D25" s="8" t="s">
        <v>16</v>
      </c>
      <c r="E25" s="8" t="s">
        <v>17</v>
      </c>
      <c r="F25" s="21" t="s">
        <v>18</v>
      </c>
      <c r="G25" s="9" t="s">
        <v>19</v>
      </c>
      <c r="H25" s="7" t="s">
        <v>20</v>
      </c>
      <c r="I25" s="8" t="s">
        <v>21</v>
      </c>
      <c r="J25" s="8" t="s">
        <v>22</v>
      </c>
      <c r="K25" s="21" t="s">
        <v>41</v>
      </c>
      <c r="L25" s="34">
        <v>43101</v>
      </c>
    </row>
    <row r="26" spans="1:13" x14ac:dyDescent="0.35">
      <c r="A26" s="22" t="s">
        <v>29</v>
      </c>
      <c r="B26" s="4">
        <v>137950</v>
      </c>
      <c r="C26" s="27">
        <v>0</v>
      </c>
      <c r="D26" s="28">
        <v>0</v>
      </c>
      <c r="E26" s="28">
        <v>0</v>
      </c>
      <c r="F26" s="37">
        <v>0</v>
      </c>
      <c r="G26" s="29">
        <v>0</v>
      </c>
      <c r="H26" s="29">
        <v>0</v>
      </c>
      <c r="I26" s="28">
        <v>0</v>
      </c>
      <c r="J26" s="28">
        <v>0</v>
      </c>
      <c r="K26" s="57">
        <f>SUM(C26:J26)</f>
        <v>0</v>
      </c>
      <c r="L26" s="33">
        <v>0</v>
      </c>
    </row>
    <row r="27" spans="1:13" x14ac:dyDescent="0.35">
      <c r="A27" s="22" t="s">
        <v>48</v>
      </c>
      <c r="B27" s="4">
        <f t="shared" ref="B27" si="1">SUM(C27:F27)</f>
        <v>0</v>
      </c>
      <c r="C27" s="27">
        <v>0</v>
      </c>
      <c r="D27" s="28">
        <v>0</v>
      </c>
      <c r="E27" s="28">
        <v>0</v>
      </c>
      <c r="F27" s="37">
        <v>0</v>
      </c>
      <c r="G27" s="29">
        <v>15000</v>
      </c>
      <c r="H27" s="29">
        <v>0</v>
      </c>
      <c r="I27" s="28">
        <v>0</v>
      </c>
      <c r="J27" s="28">
        <v>0</v>
      </c>
      <c r="K27" s="57">
        <f t="shared" ref="K27:K36" si="2">SUM(C27:J27)</f>
        <v>15000</v>
      </c>
      <c r="L27" s="33">
        <v>0</v>
      </c>
    </row>
    <row r="28" spans="1:13" x14ac:dyDescent="0.35">
      <c r="A28" s="22" t="s">
        <v>40</v>
      </c>
      <c r="B28" s="4">
        <v>0</v>
      </c>
      <c r="C28" s="27">
        <v>0</v>
      </c>
      <c r="D28" s="28">
        <v>0</v>
      </c>
      <c r="E28" s="28">
        <v>0</v>
      </c>
      <c r="F28" s="37">
        <v>0</v>
      </c>
      <c r="G28" s="29">
        <v>0</v>
      </c>
      <c r="H28" s="27"/>
      <c r="I28" s="28">
        <v>60614</v>
      </c>
      <c r="J28" s="28">
        <v>0</v>
      </c>
      <c r="K28" s="57">
        <f t="shared" si="2"/>
        <v>60614</v>
      </c>
      <c r="L28" s="33">
        <v>0</v>
      </c>
    </row>
    <row r="29" spans="1:13" x14ac:dyDescent="0.35">
      <c r="A29" s="23" t="s">
        <v>30</v>
      </c>
      <c r="B29" s="4">
        <v>147000</v>
      </c>
      <c r="C29" s="27">
        <v>0</v>
      </c>
      <c r="D29" s="27">
        <v>0</v>
      </c>
      <c r="E29" s="27">
        <v>0</v>
      </c>
      <c r="F29" s="37">
        <v>0</v>
      </c>
      <c r="G29" s="29">
        <v>0</v>
      </c>
      <c r="H29" s="27">
        <v>0</v>
      </c>
      <c r="I29" s="27">
        <v>0</v>
      </c>
      <c r="J29" s="27">
        <v>0</v>
      </c>
      <c r="K29" s="57">
        <f t="shared" si="2"/>
        <v>0</v>
      </c>
      <c r="L29" s="27">
        <v>0</v>
      </c>
    </row>
    <row r="30" spans="1:13" x14ac:dyDescent="0.35">
      <c r="A30" s="23" t="s">
        <v>31</v>
      </c>
      <c r="B30" s="4">
        <v>0</v>
      </c>
      <c r="C30" s="27">
        <v>0</v>
      </c>
      <c r="D30" s="27">
        <v>0</v>
      </c>
      <c r="E30" s="27">
        <v>0</v>
      </c>
      <c r="F30" s="37">
        <v>0</v>
      </c>
      <c r="G30" s="29">
        <v>0</v>
      </c>
      <c r="H30" s="27">
        <v>0</v>
      </c>
      <c r="I30" s="27">
        <v>0</v>
      </c>
      <c r="J30" s="27">
        <v>0</v>
      </c>
      <c r="K30" s="57">
        <f t="shared" si="2"/>
        <v>0</v>
      </c>
      <c r="L30" s="27">
        <v>0</v>
      </c>
    </row>
    <row r="31" spans="1:13" x14ac:dyDescent="0.35">
      <c r="A31" s="23" t="s">
        <v>26</v>
      </c>
      <c r="B31" s="4">
        <v>69580</v>
      </c>
      <c r="C31" s="27">
        <v>0</v>
      </c>
      <c r="D31" s="28">
        <v>0</v>
      </c>
      <c r="E31" s="28">
        <v>0</v>
      </c>
      <c r="F31" s="37">
        <v>0</v>
      </c>
      <c r="G31" s="29">
        <v>0</v>
      </c>
      <c r="H31" s="27">
        <v>0</v>
      </c>
      <c r="I31" s="28">
        <v>0</v>
      </c>
      <c r="J31" s="31">
        <v>69000</v>
      </c>
      <c r="K31" s="57">
        <f t="shared" si="2"/>
        <v>69000</v>
      </c>
      <c r="L31" s="33">
        <v>0</v>
      </c>
      <c r="M31" s="32" t="s">
        <v>27</v>
      </c>
    </row>
    <row r="32" spans="1:13" x14ac:dyDescent="0.35">
      <c r="A32" s="23" t="s">
        <v>28</v>
      </c>
      <c r="B32" s="4">
        <v>22556.799999999999</v>
      </c>
      <c r="C32" s="27">
        <v>0</v>
      </c>
      <c r="D32" s="28">
        <v>0</v>
      </c>
      <c r="E32" s="28">
        <v>0</v>
      </c>
      <c r="F32" s="37">
        <v>0</v>
      </c>
      <c r="G32" s="29">
        <v>0</v>
      </c>
      <c r="H32" s="27">
        <v>0</v>
      </c>
      <c r="I32" s="28">
        <v>0</v>
      </c>
      <c r="J32" s="28">
        <v>0</v>
      </c>
      <c r="K32" s="57">
        <f t="shared" si="2"/>
        <v>0</v>
      </c>
      <c r="L32" s="33">
        <v>0</v>
      </c>
    </row>
    <row r="33" spans="1:13" x14ac:dyDescent="0.35">
      <c r="A33" s="22" t="s">
        <v>23</v>
      </c>
      <c r="B33" s="4">
        <v>22500</v>
      </c>
      <c r="C33" s="27">
        <v>0</v>
      </c>
      <c r="D33" s="28">
        <v>0</v>
      </c>
      <c r="E33" s="28">
        <v>11250</v>
      </c>
      <c r="F33" s="37">
        <v>0</v>
      </c>
      <c r="G33" s="29">
        <v>0</v>
      </c>
      <c r="H33" s="27">
        <v>11250</v>
      </c>
      <c r="I33" s="28">
        <v>0</v>
      </c>
      <c r="J33" s="28">
        <v>0</v>
      </c>
      <c r="K33" s="57">
        <f t="shared" si="2"/>
        <v>22500</v>
      </c>
      <c r="L33" s="33">
        <v>11250</v>
      </c>
    </row>
    <row r="34" spans="1:13" x14ac:dyDescent="0.35">
      <c r="A34" s="22" t="s">
        <v>13</v>
      </c>
      <c r="B34" s="4">
        <v>6000</v>
      </c>
      <c r="C34" s="27">
        <v>0</v>
      </c>
      <c r="D34" s="28">
        <v>0</v>
      </c>
      <c r="E34" s="28">
        <v>0</v>
      </c>
      <c r="F34" s="37">
        <v>0</v>
      </c>
      <c r="G34" s="29">
        <v>0</v>
      </c>
      <c r="H34" s="27">
        <v>0</v>
      </c>
      <c r="I34" s="28">
        <v>3500</v>
      </c>
      <c r="J34" s="28">
        <v>0</v>
      </c>
      <c r="K34" s="57">
        <f t="shared" si="2"/>
        <v>3500</v>
      </c>
      <c r="L34" s="33">
        <v>0</v>
      </c>
    </row>
    <row r="35" spans="1:13" x14ac:dyDescent="0.35">
      <c r="A35" s="22" t="s">
        <v>25</v>
      </c>
      <c r="B35" s="4">
        <v>720630</v>
      </c>
      <c r="C35" s="27">
        <v>0</v>
      </c>
      <c r="D35" s="28">
        <v>0</v>
      </c>
      <c r="E35" s="28">
        <v>0</v>
      </c>
      <c r="F35" s="37">
        <v>0</v>
      </c>
      <c r="G35" s="29">
        <v>0</v>
      </c>
      <c r="H35" s="27">
        <v>0</v>
      </c>
      <c r="I35" s="28">
        <v>0</v>
      </c>
      <c r="J35" s="28">
        <v>0</v>
      </c>
      <c r="K35" s="57">
        <f t="shared" si="2"/>
        <v>0</v>
      </c>
      <c r="L35" s="33">
        <v>0</v>
      </c>
    </row>
    <row r="36" spans="1:13" ht="15" thickBot="1" x14ac:dyDescent="0.4">
      <c r="A36" s="22" t="s">
        <v>14</v>
      </c>
      <c r="B36" s="4">
        <v>0</v>
      </c>
      <c r="C36" s="27">
        <v>0</v>
      </c>
      <c r="D36" s="28">
        <v>0</v>
      </c>
      <c r="E36" s="28">
        <v>0</v>
      </c>
      <c r="F36" s="37">
        <v>0</v>
      </c>
      <c r="G36" s="29">
        <v>0</v>
      </c>
      <c r="H36" s="27">
        <v>0</v>
      </c>
      <c r="I36" s="28">
        <v>0</v>
      </c>
      <c r="J36" s="28">
        <v>0</v>
      </c>
      <c r="K36" s="57">
        <f t="shared" si="2"/>
        <v>0</v>
      </c>
      <c r="L36" s="33">
        <v>20000</v>
      </c>
    </row>
    <row r="37" spans="1:13" ht="15" thickBot="1" x14ac:dyDescent="0.4">
      <c r="A37" s="13" t="s">
        <v>5</v>
      </c>
      <c r="B37" s="59">
        <f t="shared" ref="B37:L37" si="3">SUM(B26:B36)</f>
        <v>1126216.8</v>
      </c>
      <c r="C37" s="15">
        <f t="shared" si="3"/>
        <v>0</v>
      </c>
      <c r="D37" s="16">
        <f t="shared" si="3"/>
        <v>0</v>
      </c>
      <c r="E37" s="16">
        <f t="shared" si="3"/>
        <v>11250</v>
      </c>
      <c r="F37" s="25">
        <f t="shared" si="3"/>
        <v>0</v>
      </c>
      <c r="G37" s="14">
        <f t="shared" si="3"/>
        <v>15000</v>
      </c>
      <c r="H37" s="15">
        <f t="shared" si="3"/>
        <v>11250</v>
      </c>
      <c r="I37" s="16">
        <f t="shared" si="3"/>
        <v>64114</v>
      </c>
      <c r="J37" s="16">
        <f t="shared" si="3"/>
        <v>69000</v>
      </c>
      <c r="K37" s="58">
        <f t="shared" si="3"/>
        <v>170614</v>
      </c>
      <c r="L37" s="16">
        <f t="shared" si="3"/>
        <v>31250</v>
      </c>
    </row>
    <row r="38" spans="1:13" ht="15.5" thickTop="1" thickBot="1" x14ac:dyDescent="0.4"/>
    <row r="39" spans="1:13" ht="15.5" thickTop="1" thickBot="1" x14ac:dyDescent="0.4">
      <c r="A39" s="56" t="s">
        <v>42</v>
      </c>
      <c r="B39" s="54"/>
      <c r="C39" s="1"/>
      <c r="D39" s="1"/>
      <c r="E39" s="1"/>
      <c r="F39" s="1"/>
      <c r="G39" s="1"/>
      <c r="H39" s="1"/>
      <c r="I39" s="1"/>
      <c r="J39" s="1"/>
      <c r="K39" s="1"/>
      <c r="L39" s="1"/>
      <c r="M39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De Feyter</dc:creator>
  <cp:lastModifiedBy>Myriam De Feyter</cp:lastModifiedBy>
  <dcterms:created xsi:type="dcterms:W3CDTF">2016-06-15T14:15:50Z</dcterms:created>
  <dcterms:modified xsi:type="dcterms:W3CDTF">2017-06-09T13:26:55Z</dcterms:modified>
</cp:coreProperties>
</file>