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0" i="1" l="1"/>
  <c r="D30" i="1"/>
  <c r="F14" i="1"/>
  <c r="D28" i="1" l="1"/>
  <c r="C28" i="1"/>
  <c r="B24" i="1"/>
  <c r="N28" i="1" l="1"/>
  <c r="M28" i="1"/>
  <c r="L28" i="1"/>
  <c r="K28" i="1"/>
  <c r="I28" i="1"/>
  <c r="H28" i="1"/>
  <c r="G28" i="1"/>
  <c r="F28" i="1"/>
  <c r="E28" i="1"/>
  <c r="B27" i="1"/>
  <c r="B26" i="1"/>
  <c r="B25" i="1"/>
  <c r="N19" i="1"/>
  <c r="M19" i="1"/>
  <c r="L19" i="1"/>
  <c r="B18" i="1"/>
  <c r="B17" i="1"/>
  <c r="B15" i="1"/>
  <c r="B13" i="1"/>
  <c r="B12" i="1"/>
  <c r="B11" i="1"/>
  <c r="B10" i="1"/>
  <c r="B9" i="1"/>
  <c r="B8" i="1"/>
  <c r="B7" i="1"/>
  <c r="B6" i="1"/>
  <c r="B5" i="1"/>
  <c r="B4" i="1"/>
  <c r="B3" i="1"/>
  <c r="B2" i="1"/>
  <c r="B28" i="1" l="1"/>
  <c r="K19" i="1"/>
  <c r="I19" i="1"/>
  <c r="H19" i="1"/>
  <c r="H30" i="1" s="1"/>
  <c r="G19" i="1"/>
  <c r="F19" i="1"/>
  <c r="E19" i="1"/>
  <c r="D19" i="1"/>
  <c r="C19" i="1"/>
  <c r="C30" i="1" s="1"/>
  <c r="B19" i="1"/>
  <c r="E30" i="1" l="1"/>
  <c r="F30" i="1" s="1"/>
  <c r="G30" i="1" s="1"/>
  <c r="K30" i="1" l="1"/>
  <c r="L30" i="1" l="1"/>
  <c r="M30" i="1" s="1"/>
  <c r="N30" i="1" s="1"/>
</calcChain>
</file>

<file path=xl/sharedStrings.xml><?xml version="1.0" encoding="utf-8"?>
<sst xmlns="http://schemas.openxmlformats.org/spreadsheetml/2006/main" count="52" uniqueCount="41">
  <si>
    <t>Salaries</t>
  </si>
  <si>
    <t xml:space="preserve">€ </t>
  </si>
  <si>
    <t>December</t>
  </si>
  <si>
    <t>Board Meeting</t>
  </si>
  <si>
    <t>November</t>
  </si>
  <si>
    <t>June</t>
  </si>
  <si>
    <t>GA and Board/hotel already paid</t>
  </si>
  <si>
    <t>Origins Meeting</t>
  </si>
  <si>
    <t>National Project Meeting</t>
  </si>
  <si>
    <t>Equal @ work Meeting</t>
  </si>
  <si>
    <t>Staff travel</t>
  </si>
  <si>
    <t>Board rep. Travel &amp; Expert Groups</t>
  </si>
  <si>
    <t>Shadow reports</t>
  </si>
  <si>
    <t>Rent, taxes, charges</t>
  </si>
  <si>
    <t>Office costs</t>
  </si>
  <si>
    <t>Sigrid Rausing reports regranting</t>
  </si>
  <si>
    <t>July</t>
  </si>
  <si>
    <t>August</t>
  </si>
  <si>
    <t>September</t>
  </si>
  <si>
    <t>October</t>
  </si>
  <si>
    <t>Printing</t>
  </si>
  <si>
    <t>Accountant/auditor/etc.</t>
  </si>
  <si>
    <t>OSFFP</t>
  </si>
  <si>
    <t xml:space="preserve">January </t>
  </si>
  <si>
    <t>TOTAL</t>
  </si>
  <si>
    <t>February</t>
  </si>
  <si>
    <t>March</t>
  </si>
  <si>
    <t>April</t>
  </si>
  <si>
    <t>Income reimbursement by EC 2015</t>
  </si>
  <si>
    <t xml:space="preserve">September </t>
  </si>
  <si>
    <t>January</t>
  </si>
  <si>
    <t>Universal and Savings Account</t>
  </si>
  <si>
    <t>CASHFLOW PROJECTED EXPENSES</t>
  </si>
  <si>
    <t>CASHFLOW PROJECTED INCOME</t>
  </si>
  <si>
    <t>Income JRCT</t>
  </si>
  <si>
    <t xml:space="preserve">Income OSFFR </t>
  </si>
  <si>
    <t>Income OSF Core</t>
  </si>
  <si>
    <t>Income OSF Regranting</t>
  </si>
  <si>
    <t>CASH BALANCE</t>
  </si>
  <si>
    <t xml:space="preserve">National project reports/OSF </t>
  </si>
  <si>
    <t>OSF regranting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</si>
</sst>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0" fontId="0" fillId="0" borderId="9" xfId="0" applyBorder="1"/>
    <xf numFmtId="0" fontId="0" fillId="0" borderId="1" xfId="0" applyFill="1" applyBorder="1"/>
    <xf numFmtId="0" fontId="0" fillId="2" borderId="6" xfId="0" applyFill="1" applyBorder="1" applyAlignment="1">
      <alignment horizontal="right"/>
    </xf>
    <xf numFmtId="0" fontId="0" fillId="2" borderId="1" xfId="0" applyFill="1" applyBorder="1"/>
    <xf numFmtId="0" fontId="0" fillId="2" borderId="8" xfId="0" applyFill="1" applyBorder="1"/>
    <xf numFmtId="0" fontId="0" fillId="2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/>
    <xf numFmtId="0" fontId="0" fillId="2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3" xfId="0" applyBorder="1"/>
    <xf numFmtId="0" fontId="0" fillId="3" borderId="6" xfId="0" applyFill="1" applyBorder="1"/>
    <xf numFmtId="0" fontId="0" fillId="3" borderId="13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 applyAlignment="1">
      <alignment horizontal="center"/>
    </xf>
    <xf numFmtId="0" fontId="0" fillId="0" borderId="17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9" workbookViewId="0">
      <selection activeCell="I31" sqref="I31"/>
    </sheetView>
  </sheetViews>
  <sheetFormatPr defaultRowHeight="14.5" x14ac:dyDescent="0.35"/>
  <cols>
    <col min="1" max="1" width="33.26953125" customWidth="1"/>
    <col min="2" max="2" width="8.26953125" customWidth="1"/>
    <col min="3" max="3" width="7.90625" customWidth="1"/>
    <col min="4" max="4" width="7.81640625" customWidth="1"/>
    <col min="6" max="6" width="11.54296875" customWidth="1"/>
    <col min="8" max="9" width="10.90625" customWidth="1"/>
    <col min="10" max="10" width="3.26953125" customWidth="1"/>
  </cols>
  <sheetData>
    <row r="1" spans="1:14" ht="15" thickBot="1" x14ac:dyDescent="0.4">
      <c r="A1" s="24" t="s">
        <v>32</v>
      </c>
      <c r="B1" s="4" t="s">
        <v>1</v>
      </c>
      <c r="C1" s="4" t="s">
        <v>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4</v>
      </c>
      <c r="I1" s="4" t="s">
        <v>2</v>
      </c>
      <c r="J1" s="12"/>
      <c r="K1" s="4" t="s">
        <v>23</v>
      </c>
      <c r="L1" s="4" t="s">
        <v>25</v>
      </c>
      <c r="M1" s="4" t="s">
        <v>26</v>
      </c>
      <c r="N1" s="16" t="s">
        <v>27</v>
      </c>
    </row>
    <row r="2" spans="1:14" x14ac:dyDescent="0.35">
      <c r="A2" s="23" t="s">
        <v>6</v>
      </c>
      <c r="B2" s="8">
        <f>SUM(C2:J2)</f>
        <v>30000</v>
      </c>
      <c r="C2" s="1">
        <v>5000</v>
      </c>
      <c r="D2" s="1">
        <v>25000</v>
      </c>
      <c r="E2" s="1"/>
      <c r="F2" s="1"/>
      <c r="G2" s="1"/>
      <c r="H2" s="1"/>
      <c r="I2" s="1"/>
      <c r="J2" s="13"/>
      <c r="K2" s="1"/>
      <c r="L2" s="1"/>
      <c r="M2" s="1"/>
      <c r="N2" s="2"/>
    </row>
    <row r="3" spans="1:14" x14ac:dyDescent="0.35">
      <c r="A3" s="5" t="s">
        <v>0</v>
      </c>
      <c r="B3" s="8">
        <f t="shared" ref="B3:B18" si="0">SUM(C3:J3)</f>
        <v>370000</v>
      </c>
      <c r="C3" s="1">
        <v>80000</v>
      </c>
      <c r="D3" s="1">
        <v>42000</v>
      </c>
      <c r="E3" s="1">
        <v>42000</v>
      </c>
      <c r="F3" s="1">
        <v>42000</v>
      </c>
      <c r="G3" s="1">
        <v>42000</v>
      </c>
      <c r="H3" s="1">
        <v>42000</v>
      </c>
      <c r="I3" s="1">
        <v>80000</v>
      </c>
      <c r="J3" s="13"/>
      <c r="K3" s="1">
        <v>42000</v>
      </c>
      <c r="L3" s="1">
        <v>42000</v>
      </c>
      <c r="M3" s="1">
        <v>42000</v>
      </c>
      <c r="N3" s="2">
        <v>42000</v>
      </c>
    </row>
    <row r="4" spans="1:14" x14ac:dyDescent="0.35">
      <c r="A4" s="5" t="s">
        <v>13</v>
      </c>
      <c r="B4" s="8">
        <f t="shared" si="0"/>
        <v>52000</v>
      </c>
      <c r="C4" s="1">
        <v>26000</v>
      </c>
      <c r="D4" s="1"/>
      <c r="E4" s="1"/>
      <c r="F4" s="1"/>
      <c r="G4" s="1">
        <v>26000</v>
      </c>
      <c r="H4" s="1"/>
      <c r="I4" s="1"/>
      <c r="J4" s="13"/>
      <c r="K4" s="1"/>
      <c r="L4" s="1">
        <v>26000</v>
      </c>
      <c r="M4" s="1"/>
      <c r="N4" s="2"/>
    </row>
    <row r="5" spans="1:14" x14ac:dyDescent="0.35">
      <c r="A5" s="5" t="s">
        <v>10</v>
      </c>
      <c r="B5" s="8">
        <f t="shared" si="0"/>
        <v>10000</v>
      </c>
      <c r="C5" s="1"/>
      <c r="D5" s="1"/>
      <c r="E5" s="1"/>
      <c r="F5" s="1">
        <v>2500</v>
      </c>
      <c r="G5" s="1">
        <v>2500</v>
      </c>
      <c r="H5" s="1">
        <v>2500</v>
      </c>
      <c r="I5" s="1">
        <v>2500</v>
      </c>
      <c r="J5" s="13"/>
      <c r="K5" s="1">
        <v>500</v>
      </c>
      <c r="L5" s="1">
        <v>2500</v>
      </c>
      <c r="M5" s="1">
        <v>2500</v>
      </c>
      <c r="N5" s="1">
        <v>2500</v>
      </c>
    </row>
    <row r="6" spans="1:14" x14ac:dyDescent="0.35">
      <c r="A6" s="5" t="s">
        <v>14</v>
      </c>
      <c r="B6" s="8">
        <f t="shared" si="0"/>
        <v>55000</v>
      </c>
      <c r="C6" s="1">
        <v>10000</v>
      </c>
      <c r="D6" s="1">
        <v>2500</v>
      </c>
      <c r="E6" s="1">
        <v>2500</v>
      </c>
      <c r="F6" s="1">
        <v>10000</v>
      </c>
      <c r="G6" s="1">
        <v>10000</v>
      </c>
      <c r="H6" s="1">
        <v>10000</v>
      </c>
      <c r="I6" s="1">
        <v>10000</v>
      </c>
      <c r="J6" s="13"/>
      <c r="K6" s="1">
        <v>2500</v>
      </c>
      <c r="L6" s="1">
        <v>2500</v>
      </c>
      <c r="M6" s="1">
        <v>5000</v>
      </c>
      <c r="N6" s="2">
        <v>10000</v>
      </c>
    </row>
    <row r="7" spans="1:14" x14ac:dyDescent="0.35">
      <c r="A7" s="5" t="s">
        <v>11</v>
      </c>
      <c r="B7" s="8">
        <f t="shared" si="0"/>
        <v>12000</v>
      </c>
      <c r="C7" s="1"/>
      <c r="D7" s="1"/>
      <c r="E7" s="1"/>
      <c r="F7" s="1">
        <v>4000</v>
      </c>
      <c r="G7" s="1">
        <v>4000</v>
      </c>
      <c r="H7" s="1">
        <v>4000</v>
      </c>
      <c r="I7" s="1"/>
      <c r="J7" s="13"/>
      <c r="K7" s="1"/>
      <c r="L7" s="1"/>
      <c r="M7" s="1">
        <v>4000</v>
      </c>
      <c r="N7" s="2"/>
    </row>
    <row r="8" spans="1:14" x14ac:dyDescent="0.35">
      <c r="A8" s="5" t="s">
        <v>3</v>
      </c>
      <c r="B8" s="8">
        <f t="shared" si="0"/>
        <v>4300</v>
      </c>
      <c r="C8" s="1"/>
      <c r="D8" s="1"/>
      <c r="E8" s="1"/>
      <c r="F8" s="1"/>
      <c r="G8" s="1"/>
      <c r="H8" s="1">
        <v>4300</v>
      </c>
      <c r="I8" s="1"/>
      <c r="J8" s="13"/>
      <c r="K8" s="1">
        <v>4300</v>
      </c>
      <c r="L8" s="1"/>
      <c r="M8" s="1"/>
      <c r="N8" s="2">
        <v>4300</v>
      </c>
    </row>
    <row r="9" spans="1:14" x14ac:dyDescent="0.35">
      <c r="A9" s="5" t="s">
        <v>7</v>
      </c>
      <c r="B9" s="8">
        <f t="shared" si="0"/>
        <v>18000</v>
      </c>
      <c r="C9" s="1"/>
      <c r="D9" s="1"/>
      <c r="E9" s="1"/>
      <c r="F9" s="1"/>
      <c r="G9" s="1"/>
      <c r="H9" s="1">
        <v>18000</v>
      </c>
      <c r="I9" s="1"/>
      <c r="J9" s="13"/>
      <c r="K9" s="1"/>
      <c r="L9" s="1"/>
      <c r="M9" s="1"/>
      <c r="N9" s="2"/>
    </row>
    <row r="10" spans="1:14" x14ac:dyDescent="0.35">
      <c r="A10" s="5" t="s">
        <v>8</v>
      </c>
      <c r="B10" s="8">
        <f t="shared" si="0"/>
        <v>24000</v>
      </c>
      <c r="C10" s="1"/>
      <c r="D10" s="1"/>
      <c r="E10" s="1"/>
      <c r="F10" s="1"/>
      <c r="G10" s="1"/>
      <c r="H10" s="1">
        <v>24000</v>
      </c>
      <c r="I10" s="1"/>
      <c r="J10" s="13"/>
      <c r="K10" s="1"/>
      <c r="L10" s="1"/>
      <c r="M10" s="1"/>
      <c r="N10" s="2"/>
    </row>
    <row r="11" spans="1:14" x14ac:dyDescent="0.35">
      <c r="A11" s="5" t="s">
        <v>9</v>
      </c>
      <c r="B11" s="8">
        <f t="shared" si="0"/>
        <v>7500</v>
      </c>
      <c r="C11" s="1"/>
      <c r="D11" s="1"/>
      <c r="E11" s="1"/>
      <c r="F11" s="1"/>
      <c r="G11" s="1"/>
      <c r="H11" s="1"/>
      <c r="I11" s="1">
        <v>7500</v>
      </c>
      <c r="J11" s="13"/>
      <c r="K11" s="1"/>
      <c r="L11" s="1"/>
      <c r="M11" s="1"/>
      <c r="N11" s="2"/>
    </row>
    <row r="12" spans="1:14" x14ac:dyDescent="0.35">
      <c r="A12" s="5" t="s">
        <v>12</v>
      </c>
      <c r="B12" s="8">
        <f t="shared" si="0"/>
        <v>26000</v>
      </c>
      <c r="C12" s="1"/>
      <c r="D12" s="1"/>
      <c r="E12" s="1"/>
      <c r="F12" s="1"/>
      <c r="G12" s="1"/>
      <c r="H12" s="1"/>
      <c r="I12" s="1">
        <v>26000</v>
      </c>
      <c r="J12" s="13"/>
      <c r="K12" s="1"/>
      <c r="L12" s="1">
        <v>13000</v>
      </c>
      <c r="M12" s="1">
        <v>13000</v>
      </c>
      <c r="N12" s="2"/>
    </row>
    <row r="13" spans="1:14" x14ac:dyDescent="0.35">
      <c r="A13" s="5" t="s">
        <v>39</v>
      </c>
      <c r="B13" s="8">
        <f t="shared" si="0"/>
        <v>35000</v>
      </c>
      <c r="C13" s="1">
        <v>17500</v>
      </c>
      <c r="D13" s="1"/>
      <c r="E13" s="1"/>
      <c r="F13" s="1"/>
      <c r="G13" s="1"/>
      <c r="H13" s="1"/>
      <c r="I13" s="1">
        <v>17500</v>
      </c>
      <c r="J13" s="13"/>
      <c r="K13" s="1"/>
      <c r="L13" s="1"/>
      <c r="M13" s="1"/>
      <c r="N13" s="2"/>
    </row>
    <row r="14" spans="1:14" x14ac:dyDescent="0.35">
      <c r="A14" s="5" t="s">
        <v>40</v>
      </c>
      <c r="B14" s="8">
        <v>49760</v>
      </c>
      <c r="C14" s="1"/>
      <c r="D14" s="1"/>
      <c r="E14" s="1"/>
      <c r="F14" s="1">
        <f>49760/2</f>
        <v>24880</v>
      </c>
      <c r="G14" s="1"/>
      <c r="H14" s="1"/>
      <c r="I14" s="1">
        <v>24880</v>
      </c>
      <c r="J14" s="13"/>
      <c r="K14" s="1"/>
      <c r="L14" s="1"/>
      <c r="M14" s="1"/>
      <c r="N14" s="2"/>
    </row>
    <row r="15" spans="1:14" x14ac:dyDescent="0.35">
      <c r="A15" s="5" t="s">
        <v>15</v>
      </c>
      <c r="B15" s="8">
        <f t="shared" si="0"/>
        <v>3750</v>
      </c>
      <c r="C15" s="1"/>
      <c r="D15" s="1"/>
      <c r="E15" s="1"/>
      <c r="F15" s="1"/>
      <c r="G15" s="1"/>
      <c r="H15" s="1"/>
      <c r="I15" s="1">
        <v>3750</v>
      </c>
      <c r="J15" s="13"/>
      <c r="K15" s="1"/>
      <c r="L15" s="1"/>
      <c r="M15" s="1"/>
      <c r="N15" s="2"/>
    </row>
    <row r="16" spans="1:14" x14ac:dyDescent="0.35">
      <c r="A16" s="5" t="s">
        <v>20</v>
      </c>
      <c r="B16" s="8">
        <v>15000</v>
      </c>
      <c r="C16" s="1"/>
      <c r="D16" s="1"/>
      <c r="E16" s="1"/>
      <c r="F16" s="1"/>
      <c r="G16" s="1"/>
      <c r="H16" s="1">
        <v>2500</v>
      </c>
      <c r="I16" s="1"/>
      <c r="J16" s="13"/>
      <c r="K16" s="1"/>
      <c r="L16" s="1">
        <v>12500</v>
      </c>
      <c r="M16" s="1"/>
      <c r="N16" s="2"/>
    </row>
    <row r="17" spans="1:14" x14ac:dyDescent="0.35">
      <c r="A17" s="5" t="s">
        <v>21</v>
      </c>
      <c r="B17" s="8">
        <f t="shared" si="0"/>
        <v>10500</v>
      </c>
      <c r="C17" s="1">
        <v>1500</v>
      </c>
      <c r="D17" s="1">
        <v>1500</v>
      </c>
      <c r="E17" s="1">
        <v>1500</v>
      </c>
      <c r="F17" s="1">
        <v>1500</v>
      </c>
      <c r="G17" s="1">
        <v>1500</v>
      </c>
      <c r="H17" s="1">
        <v>1500</v>
      </c>
      <c r="I17" s="1">
        <v>1500</v>
      </c>
      <c r="J17" s="13"/>
      <c r="K17" s="1">
        <v>1500</v>
      </c>
      <c r="L17" s="1">
        <v>1500</v>
      </c>
      <c r="M17" s="1">
        <v>1500</v>
      </c>
      <c r="N17" s="2">
        <v>1500</v>
      </c>
    </row>
    <row r="18" spans="1:14" ht="15" thickBot="1" x14ac:dyDescent="0.4">
      <c r="A18" s="10" t="s">
        <v>22</v>
      </c>
      <c r="B18" s="8">
        <f t="shared" si="0"/>
        <v>2500</v>
      </c>
      <c r="C18" s="6">
        <v>1250</v>
      </c>
      <c r="D18" s="6">
        <v>1250</v>
      </c>
      <c r="E18" s="6"/>
      <c r="F18" s="6"/>
      <c r="G18" s="6"/>
      <c r="H18" s="6"/>
      <c r="I18" s="6"/>
      <c r="J18" s="14"/>
      <c r="K18" s="19"/>
      <c r="L18" s="19"/>
      <c r="M18" s="19"/>
      <c r="N18" s="25"/>
    </row>
    <row r="19" spans="1:14" ht="15" thickBot="1" x14ac:dyDescent="0.4">
      <c r="A19" s="9" t="s">
        <v>24</v>
      </c>
      <c r="B19" s="9">
        <f>SUM(B2:B18)</f>
        <v>725310</v>
      </c>
      <c r="C19" s="7">
        <f>SUM(C2:C18)</f>
        <v>141250</v>
      </c>
      <c r="D19" s="7">
        <f>SUM(D2:D18)</f>
        <v>72250</v>
      </c>
      <c r="E19" s="7">
        <f>SUM(E2:E18)</f>
        <v>46000</v>
      </c>
      <c r="F19" s="7">
        <f>SUM(F2:F18)</f>
        <v>84880</v>
      </c>
      <c r="G19" s="7">
        <f>SUM(G2:G18)</f>
        <v>86000</v>
      </c>
      <c r="H19" s="7">
        <f>SUM(H2:H18)</f>
        <v>108800</v>
      </c>
      <c r="I19" s="7">
        <f>SUM(I2:I18)</f>
        <v>173630</v>
      </c>
      <c r="J19" s="15"/>
      <c r="K19" s="7">
        <f>SUM(K2:K18)</f>
        <v>50800</v>
      </c>
      <c r="L19" s="7">
        <f>SUM(L2:L18)</f>
        <v>100000</v>
      </c>
      <c r="M19" s="7">
        <f>SUM(M2:M18)</f>
        <v>68000</v>
      </c>
      <c r="N19" s="7">
        <f>SUM(N2:N18)</f>
        <v>60300</v>
      </c>
    </row>
    <row r="21" spans="1:14" ht="15" thickBot="1" x14ac:dyDescent="0.4">
      <c r="A21" s="11" t="s">
        <v>33</v>
      </c>
      <c r="B21" s="18" t="s">
        <v>1</v>
      </c>
      <c r="C21" s="18" t="s">
        <v>5</v>
      </c>
      <c r="D21" s="18" t="s">
        <v>16</v>
      </c>
      <c r="E21" s="18" t="s">
        <v>17</v>
      </c>
      <c r="F21" s="18" t="s">
        <v>29</v>
      </c>
      <c r="G21" s="18" t="s">
        <v>19</v>
      </c>
      <c r="H21" s="18" t="s">
        <v>4</v>
      </c>
      <c r="I21" s="18" t="s">
        <v>2</v>
      </c>
      <c r="J21" s="17"/>
      <c r="K21" s="18" t="s">
        <v>30</v>
      </c>
      <c r="L21" s="18" t="s">
        <v>25</v>
      </c>
      <c r="M21" s="18" t="s">
        <v>26</v>
      </c>
      <c r="N21" s="18" t="s">
        <v>27</v>
      </c>
    </row>
    <row r="22" spans="1:14" x14ac:dyDescent="0.35">
      <c r="A22" s="3" t="s">
        <v>31</v>
      </c>
      <c r="B22" s="8">
        <v>450000</v>
      </c>
      <c r="C22" s="1"/>
      <c r="D22" s="1"/>
      <c r="E22" s="1"/>
      <c r="F22" s="1"/>
      <c r="G22" s="1"/>
      <c r="H22" s="1"/>
      <c r="I22" s="1"/>
      <c r="J22" s="20"/>
      <c r="K22" s="1"/>
      <c r="L22" s="1"/>
      <c r="M22" s="1"/>
      <c r="N22" s="1"/>
    </row>
    <row r="23" spans="1:14" x14ac:dyDescent="0.35">
      <c r="A23" s="23" t="s">
        <v>37</v>
      </c>
      <c r="B23" s="8"/>
      <c r="C23" s="1"/>
      <c r="D23" s="1">
        <v>49760</v>
      </c>
      <c r="E23" s="1"/>
      <c r="F23" s="1"/>
      <c r="G23" s="1"/>
      <c r="H23" s="1"/>
      <c r="I23" s="1"/>
      <c r="J23" s="20"/>
      <c r="K23" s="1"/>
      <c r="L23" s="1"/>
      <c r="M23" s="1"/>
      <c r="N23" s="1"/>
    </row>
    <row r="24" spans="1:14" x14ac:dyDescent="0.35">
      <c r="A24" s="5" t="s">
        <v>36</v>
      </c>
      <c r="B24" s="8">
        <f t="shared" ref="B24" si="1">SUM(C24:J24)</f>
        <v>24239</v>
      </c>
      <c r="C24" s="1"/>
      <c r="D24" s="1"/>
      <c r="E24" s="1">
        <v>24239</v>
      </c>
      <c r="F24" s="1"/>
      <c r="G24" s="1"/>
      <c r="H24" s="1"/>
      <c r="I24" s="1"/>
      <c r="J24" s="20"/>
      <c r="K24" s="1"/>
      <c r="L24" s="1"/>
      <c r="M24" s="1"/>
      <c r="N24" s="1"/>
    </row>
    <row r="25" spans="1:14" x14ac:dyDescent="0.35">
      <c r="A25" s="5" t="s">
        <v>35</v>
      </c>
      <c r="B25" s="8">
        <f t="shared" ref="B25:B27" si="2">SUM(C25:J25)</f>
        <v>1533</v>
      </c>
      <c r="C25" s="1"/>
      <c r="D25" s="1"/>
      <c r="E25" s="1"/>
      <c r="F25" s="1">
        <v>1533</v>
      </c>
      <c r="G25" s="1"/>
      <c r="H25" s="1"/>
      <c r="I25" s="1"/>
      <c r="J25" s="20"/>
      <c r="K25" s="1"/>
      <c r="L25" s="1"/>
      <c r="M25" s="1"/>
      <c r="N25" s="1"/>
    </row>
    <row r="26" spans="1:14" x14ac:dyDescent="0.35">
      <c r="A26" s="5" t="s">
        <v>28</v>
      </c>
      <c r="B26" s="8">
        <f t="shared" si="2"/>
        <v>50000</v>
      </c>
      <c r="C26" s="1"/>
      <c r="D26" s="1"/>
      <c r="E26" s="1"/>
      <c r="F26" s="1"/>
      <c r="G26" s="1"/>
      <c r="H26" s="1">
        <v>50000</v>
      </c>
      <c r="I26" s="1"/>
      <c r="J26" s="20"/>
      <c r="K26" s="1"/>
      <c r="L26" s="1"/>
      <c r="M26" s="1"/>
      <c r="N26" s="1"/>
    </row>
    <row r="27" spans="1:14" ht="15" thickBot="1" x14ac:dyDescent="0.4">
      <c r="A27" s="22" t="s">
        <v>34</v>
      </c>
      <c r="B27" s="8">
        <f t="shared" si="2"/>
        <v>50000</v>
      </c>
      <c r="C27" s="19"/>
      <c r="D27" s="19"/>
      <c r="E27" s="19"/>
      <c r="F27" s="19"/>
      <c r="G27" s="19"/>
      <c r="H27" s="19"/>
      <c r="I27" s="19">
        <v>50000</v>
      </c>
      <c r="J27" s="21"/>
      <c r="K27" s="19"/>
      <c r="L27" s="19"/>
      <c r="M27" s="19"/>
      <c r="N27" s="19"/>
    </row>
    <row r="28" spans="1:14" ht="15" thickBot="1" x14ac:dyDescent="0.4">
      <c r="A28" s="9" t="s">
        <v>24</v>
      </c>
      <c r="B28" s="9">
        <f>SUM(B22:B27)</f>
        <v>575772</v>
      </c>
      <c r="C28" s="9">
        <f t="shared" ref="C28:I28" si="3">SUM(C22:C27)</f>
        <v>0</v>
      </c>
      <c r="D28" s="9">
        <f t="shared" si="3"/>
        <v>49760</v>
      </c>
      <c r="E28" s="9">
        <f t="shared" si="3"/>
        <v>24239</v>
      </c>
      <c r="F28" s="9">
        <f t="shared" si="3"/>
        <v>1533</v>
      </c>
      <c r="G28" s="9">
        <f t="shared" si="3"/>
        <v>0</v>
      </c>
      <c r="H28" s="9">
        <f t="shared" si="3"/>
        <v>50000</v>
      </c>
      <c r="I28" s="9">
        <f t="shared" si="3"/>
        <v>50000</v>
      </c>
      <c r="J28" s="15"/>
      <c r="K28" s="9">
        <f t="shared" ref="K28:N28" si="4">SUM(K22:K27)</f>
        <v>0</v>
      </c>
      <c r="L28" s="9">
        <f t="shared" si="4"/>
        <v>0</v>
      </c>
      <c r="M28" s="9">
        <f t="shared" si="4"/>
        <v>0</v>
      </c>
      <c r="N28" s="9">
        <f t="shared" si="4"/>
        <v>0</v>
      </c>
    </row>
    <row r="29" spans="1:14" ht="15" thickBot="1" x14ac:dyDescent="0.4"/>
    <row r="30" spans="1:14" ht="15" thickBot="1" x14ac:dyDescent="0.4">
      <c r="A30" s="9" t="s">
        <v>38</v>
      </c>
      <c r="B30" s="26">
        <v>450000</v>
      </c>
      <c r="C30" s="26">
        <f>450000-C19</f>
        <v>308750</v>
      </c>
      <c r="D30" s="26">
        <f>C30-D19+D23</f>
        <v>286260</v>
      </c>
      <c r="E30" s="26">
        <f>D30-E19+E24</f>
        <v>264499</v>
      </c>
      <c r="F30" s="26">
        <f>E30-F19+F25</f>
        <v>181152</v>
      </c>
      <c r="G30" s="26">
        <f>F30-G19</f>
        <v>95152</v>
      </c>
      <c r="H30" s="26">
        <f>G30-H19+H27+H26</f>
        <v>36352</v>
      </c>
      <c r="I30" s="26">
        <f>H30-I19+I27</f>
        <v>-87278</v>
      </c>
      <c r="J30" s="26"/>
      <c r="K30" s="26">
        <f>I30-K19</f>
        <v>-138078</v>
      </c>
      <c r="L30" s="26">
        <f>K30-L19+L27</f>
        <v>-238078</v>
      </c>
      <c r="M30" s="26">
        <f>L30-M19</f>
        <v>-306078</v>
      </c>
      <c r="N30" s="26">
        <f>M30-N19</f>
        <v>-366378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De Feyter</dc:creator>
  <cp:lastModifiedBy>Myriam De Feyter</cp:lastModifiedBy>
  <dcterms:created xsi:type="dcterms:W3CDTF">2016-06-15T14:15:50Z</dcterms:created>
  <dcterms:modified xsi:type="dcterms:W3CDTF">2016-06-22T12:37:32Z</dcterms:modified>
</cp:coreProperties>
</file>