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35" windowWidth="12120" windowHeight="7530" tabRatio="409" activeTab="0"/>
  </bookViews>
  <sheets>
    <sheet name="2014" sheetId="1" r:id="rId1"/>
    <sheet name="Feuil3" sheetId="2" r:id="rId2"/>
  </sheets>
  <definedNames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<sst xmlns="http://schemas.openxmlformats.org/spreadsheetml/2006/main" count="52" uniqueCount="45">
  <si>
    <t>INCOME</t>
  </si>
  <si>
    <t>TOTAL</t>
  </si>
  <si>
    <t>Total Income</t>
  </si>
  <si>
    <t>Staff cost</t>
  </si>
  <si>
    <t>CORE</t>
  </si>
  <si>
    <t>Non eligible</t>
  </si>
  <si>
    <t xml:space="preserve"> </t>
  </si>
  <si>
    <t>Total expenditures</t>
  </si>
  <si>
    <t>EXPENDITURE</t>
  </si>
  <si>
    <t>Total income</t>
  </si>
  <si>
    <t>budget</t>
  </si>
  <si>
    <t>Incomes</t>
  </si>
  <si>
    <t>Actual till dec</t>
  </si>
  <si>
    <t>Expenditures planned</t>
  </si>
  <si>
    <t>max EC grant</t>
  </si>
  <si>
    <t>Result</t>
  </si>
  <si>
    <t>Progress                                 Expenditures</t>
  </si>
  <si>
    <t>Co-fin to engage</t>
  </si>
  <si>
    <t>Others</t>
  </si>
  <si>
    <t>ENAR AISBL</t>
  </si>
  <si>
    <t>EC Grant</t>
  </si>
  <si>
    <t>Saldo co-financing</t>
  </si>
  <si>
    <t>Dons</t>
  </si>
  <si>
    <t>Light on</t>
  </si>
  <si>
    <t>FOSI Advocacy</t>
  </si>
  <si>
    <t>FOSI Fundraiser</t>
  </si>
  <si>
    <t>Progress</t>
  </si>
  <si>
    <t>Bank Interests</t>
  </si>
  <si>
    <t>EC grant 80% total expenditures</t>
  </si>
  <si>
    <t>Total Co-financing</t>
  </si>
  <si>
    <t>EDI</t>
  </si>
  <si>
    <t>Progress : Actual situation at end of december 2014</t>
  </si>
  <si>
    <t>not engaged at the end 12,2014</t>
  </si>
  <si>
    <t>Membership fees</t>
  </si>
  <si>
    <t>Co-financement Yelbe Hand</t>
  </si>
  <si>
    <t>Co-financement OSF</t>
  </si>
  <si>
    <t>Global overview 12/2014</t>
  </si>
  <si>
    <t>Co-financement Membership fees</t>
  </si>
  <si>
    <t>Co-financement Dons</t>
  </si>
  <si>
    <t>Co-financement OSF Core</t>
  </si>
  <si>
    <t>Co-financement Joseph Rowntree C Trust</t>
  </si>
  <si>
    <t>Co-financement FOSI Islamophobia Moslim Women Project</t>
  </si>
  <si>
    <t>Co-financement ENAR Foundation</t>
  </si>
  <si>
    <t xml:space="preserve">Light On </t>
  </si>
  <si>
    <t xml:space="preserve">OSF/FOSI projects 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</si>
</sst>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€&quot;"/>
    <numFmt numFmtId="181" formatCode="#,##0.00\ _€"/>
    <numFmt numFmtId="182" formatCode="&quot;€&quot;\ #,##0.0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1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0" fontId="4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0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8" xfId="0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 horizontal="right"/>
    </xf>
    <xf numFmtId="180" fontId="4" fillId="0" borderId="19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0" fontId="3" fillId="0" borderId="0" xfId="0" applyNumberFormat="1" applyFont="1" applyFill="1" applyBorder="1" applyAlignment="1">
      <alignment/>
    </xf>
    <xf numFmtId="180" fontId="3" fillId="0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right"/>
    </xf>
    <xf numFmtId="180" fontId="3" fillId="0" borderId="17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180" fontId="4" fillId="35" borderId="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180" fontId="4" fillId="34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75" zoomScaleNormal="75" zoomScalePageLayoutView="0" workbookViewId="0" topLeftCell="A4">
      <selection activeCell="K11" sqref="K11"/>
    </sheetView>
  </sheetViews>
  <sheetFormatPr defaultColWidth="11.421875" defaultRowHeight="12.75"/>
  <cols>
    <col min="1" max="1" width="5.00390625" style="1" customWidth="1"/>
    <col min="2" max="2" width="65.57421875" style="1" customWidth="1"/>
    <col min="3" max="3" width="38.00390625" style="1" customWidth="1"/>
    <col min="4" max="9" width="22.28125" style="1" customWidth="1"/>
    <col min="10" max="10" width="15.57421875" style="1" bestFit="1" customWidth="1"/>
    <col min="11" max="11" width="16.421875" style="1" bestFit="1" customWidth="1"/>
    <col min="12" max="16384" width="11.421875" style="1" customWidth="1"/>
  </cols>
  <sheetData>
    <row r="1" spans="1:9" ht="14.25">
      <c r="A1" s="16" t="s">
        <v>6</v>
      </c>
      <c r="B1" s="16"/>
      <c r="C1" s="16"/>
      <c r="D1" s="16"/>
      <c r="E1" s="16"/>
      <c r="F1" s="16"/>
      <c r="G1" s="16"/>
      <c r="H1" s="16"/>
      <c r="I1" s="17"/>
    </row>
    <row r="2" spans="2:9" ht="18">
      <c r="B2" s="16" t="s">
        <v>19</v>
      </c>
      <c r="C2" s="16"/>
      <c r="D2" s="16"/>
      <c r="E2" s="16"/>
      <c r="F2" s="16"/>
      <c r="G2" s="16"/>
      <c r="H2" s="16"/>
      <c r="I2" s="37" t="s">
        <v>36</v>
      </c>
    </row>
    <row r="3" spans="2:9" ht="21" customHeight="1" thickBot="1">
      <c r="B3" s="13"/>
      <c r="C3" s="13"/>
      <c r="D3" s="13"/>
      <c r="E3" s="55"/>
      <c r="F3" s="55"/>
      <c r="G3" s="55"/>
      <c r="H3" s="55"/>
      <c r="I3" s="56"/>
    </row>
    <row r="4" spans="1:9" s="21" customFormat="1" ht="14.25">
      <c r="A4" s="18"/>
      <c r="B4" s="19" t="s">
        <v>0</v>
      </c>
      <c r="C4" s="20" t="s">
        <v>1</v>
      </c>
      <c r="D4" s="20" t="s">
        <v>26</v>
      </c>
      <c r="E4" s="48" t="s">
        <v>24</v>
      </c>
      <c r="F4" s="48" t="s">
        <v>25</v>
      </c>
      <c r="G4" s="48" t="s">
        <v>30</v>
      </c>
      <c r="H4" s="48" t="s">
        <v>23</v>
      </c>
      <c r="I4" s="49" t="s">
        <v>5</v>
      </c>
    </row>
    <row r="5" spans="1:9" ht="14.25">
      <c r="A5" s="4"/>
      <c r="B5" s="13"/>
      <c r="C5" s="22"/>
      <c r="D5" s="23"/>
      <c r="E5" s="23"/>
      <c r="F5" s="23"/>
      <c r="G5" s="23"/>
      <c r="H5" s="23"/>
      <c r="I5" s="24"/>
    </row>
    <row r="6" spans="1:9" ht="14.25">
      <c r="A6" s="4"/>
      <c r="B6" s="5"/>
      <c r="C6" s="5"/>
      <c r="D6" s="5"/>
      <c r="E6" s="5"/>
      <c r="F6" s="5"/>
      <c r="G6" s="5"/>
      <c r="H6" s="5"/>
      <c r="I6" s="7"/>
    </row>
    <row r="7" spans="1:9" ht="14.25">
      <c r="A7" s="4"/>
      <c r="B7" s="5" t="s">
        <v>20</v>
      </c>
      <c r="C7" s="6">
        <f>SUM(D7:I7)</f>
        <v>1062659.65</v>
      </c>
      <c r="D7" s="46">
        <v>1062659.65</v>
      </c>
      <c r="E7" s="46"/>
      <c r="F7" s="46"/>
      <c r="G7" s="46"/>
      <c r="H7" s="46"/>
      <c r="I7" s="47"/>
    </row>
    <row r="8" spans="1:9" ht="14.25">
      <c r="A8" s="4"/>
      <c r="B8" s="27" t="s">
        <v>32</v>
      </c>
      <c r="C8" s="6">
        <f>SUM(D8:I8)</f>
        <v>-262200.95</v>
      </c>
      <c r="D8" s="46">
        <v>-262200.95</v>
      </c>
      <c r="E8" s="46"/>
      <c r="F8" s="46"/>
      <c r="G8" s="46"/>
      <c r="H8" s="46"/>
      <c r="I8" s="47"/>
    </row>
    <row r="9" spans="1:9" ht="14.25">
      <c r="A9" s="4"/>
      <c r="B9" s="27"/>
      <c r="C9" s="6">
        <f>SUM(D9:I9)</f>
        <v>0</v>
      </c>
      <c r="D9" s="46">
        <v>0</v>
      </c>
      <c r="E9" s="46"/>
      <c r="F9" s="46"/>
      <c r="G9" s="46"/>
      <c r="H9" s="46"/>
      <c r="I9" s="47"/>
    </row>
    <row r="10" spans="1:9" ht="14.25">
      <c r="A10" s="4"/>
      <c r="B10" s="27"/>
      <c r="C10" s="6"/>
      <c r="D10" s="46"/>
      <c r="E10" s="46"/>
      <c r="F10" s="46"/>
      <c r="G10" s="46"/>
      <c r="H10" s="46"/>
      <c r="I10" s="47"/>
    </row>
    <row r="11" spans="1:9" ht="14.25">
      <c r="A11" s="4"/>
      <c r="B11" s="9" t="s">
        <v>39</v>
      </c>
      <c r="C11" s="46">
        <v>98289.17</v>
      </c>
      <c r="D11" s="46">
        <v>98289.17</v>
      </c>
      <c r="E11" s="46"/>
      <c r="F11" s="46"/>
      <c r="G11" s="46"/>
      <c r="H11" s="46"/>
      <c r="I11" s="47"/>
    </row>
    <row r="12" spans="1:9" ht="14.25">
      <c r="A12" s="4"/>
      <c r="B12" s="9" t="s">
        <v>41</v>
      </c>
      <c r="C12" s="6">
        <f aca="true" t="shared" si="0" ref="C12:C19">SUM(D12:I12)</f>
        <v>46160.6</v>
      </c>
      <c r="D12" s="46">
        <v>46160.6</v>
      </c>
      <c r="E12" s="46"/>
      <c r="F12" s="46"/>
      <c r="G12" s="46"/>
      <c r="H12" s="46"/>
      <c r="I12" s="47"/>
    </row>
    <row r="13" spans="1:9" ht="14.25">
      <c r="A13" s="4"/>
      <c r="B13" s="9" t="s">
        <v>40</v>
      </c>
      <c r="C13" s="6">
        <f t="shared" si="0"/>
        <v>25000</v>
      </c>
      <c r="D13" s="46">
        <v>25000</v>
      </c>
      <c r="E13" s="46"/>
      <c r="F13" s="46"/>
      <c r="G13" s="46"/>
      <c r="H13" s="46"/>
      <c r="I13" s="47"/>
    </row>
    <row r="14" spans="1:9" ht="14.25">
      <c r="A14" s="4"/>
      <c r="B14" s="9" t="s">
        <v>42</v>
      </c>
      <c r="C14" s="6">
        <f t="shared" si="0"/>
        <v>4874.959999999999</v>
      </c>
      <c r="D14" s="46">
        <f>17874.96-D16</f>
        <v>4874.959999999999</v>
      </c>
      <c r="E14" s="46"/>
      <c r="F14" s="46"/>
      <c r="G14" s="46"/>
      <c r="H14" s="46"/>
      <c r="I14" s="47"/>
    </row>
    <row r="15" spans="1:9" ht="14.25">
      <c r="A15" s="4"/>
      <c r="B15" s="9" t="s">
        <v>37</v>
      </c>
      <c r="C15" s="6">
        <f t="shared" si="0"/>
        <v>12789.95</v>
      </c>
      <c r="D15" s="46">
        <v>12789.95</v>
      </c>
      <c r="E15" s="46"/>
      <c r="F15" s="46"/>
      <c r="G15" s="46"/>
      <c r="H15" s="46"/>
      <c r="I15" s="47"/>
    </row>
    <row r="16" spans="1:9" ht="14.25">
      <c r="A16" s="4"/>
      <c r="B16" s="9" t="s">
        <v>38</v>
      </c>
      <c r="C16" s="6">
        <f t="shared" si="0"/>
        <v>13000</v>
      </c>
      <c r="D16" s="46">
        <v>13000</v>
      </c>
      <c r="E16" s="46"/>
      <c r="F16" s="46"/>
      <c r="G16" s="46"/>
      <c r="H16" s="46"/>
      <c r="I16" s="47"/>
    </row>
    <row r="17" spans="1:9" ht="14.25">
      <c r="A17" s="4"/>
      <c r="B17" s="9" t="s">
        <v>44</v>
      </c>
      <c r="C17" s="6">
        <f t="shared" si="0"/>
        <v>56034.479999999996</v>
      </c>
      <c r="D17" s="46">
        <v>0</v>
      </c>
      <c r="E17" s="46">
        <v>27062.92</v>
      </c>
      <c r="F17" s="46">
        <v>16587.5</v>
      </c>
      <c r="G17" s="46">
        <v>12384.06</v>
      </c>
      <c r="H17" s="46"/>
      <c r="I17" s="47"/>
    </row>
    <row r="18" spans="1:9" ht="14.25">
      <c r="A18" s="4"/>
      <c r="B18" s="9" t="s">
        <v>43</v>
      </c>
      <c r="C18" s="6">
        <f t="shared" si="0"/>
        <v>7356.4</v>
      </c>
      <c r="D18" s="46">
        <v>0</v>
      </c>
      <c r="E18" s="46"/>
      <c r="F18" s="46"/>
      <c r="G18" s="46"/>
      <c r="H18" s="46">
        <v>7356.4</v>
      </c>
      <c r="I18" s="47"/>
    </row>
    <row r="19" spans="1:9" ht="14.25">
      <c r="A19" s="4"/>
      <c r="B19" s="9" t="s">
        <v>27</v>
      </c>
      <c r="C19" s="6">
        <f t="shared" si="0"/>
        <v>1458.48</v>
      </c>
      <c r="D19" s="46">
        <v>0</v>
      </c>
      <c r="E19" s="46"/>
      <c r="F19" s="46"/>
      <c r="G19" s="46"/>
      <c r="H19" s="46"/>
      <c r="I19" s="47">
        <v>1458.48</v>
      </c>
    </row>
    <row r="20" spans="1:9" ht="15" thickBot="1">
      <c r="A20" s="28"/>
      <c r="B20" s="14" t="s">
        <v>2</v>
      </c>
      <c r="C20" s="64">
        <f aca="true" t="shared" si="1" ref="C20:I20">SUM(C7:C19)</f>
        <v>1065422.7399999998</v>
      </c>
      <c r="D20" s="15">
        <f t="shared" si="1"/>
        <v>1000573.3799999999</v>
      </c>
      <c r="E20" s="15">
        <f t="shared" si="1"/>
        <v>27062.92</v>
      </c>
      <c r="F20" s="15">
        <f t="shared" si="1"/>
        <v>16587.5</v>
      </c>
      <c r="G20" s="15">
        <f t="shared" si="1"/>
        <v>12384.06</v>
      </c>
      <c r="H20" s="15">
        <f t="shared" si="1"/>
        <v>7356.4</v>
      </c>
      <c r="I20" s="29">
        <f t="shared" si="1"/>
        <v>1458.48</v>
      </c>
    </row>
    <row r="21" spans="2:9" ht="18.75" customHeight="1" thickBot="1">
      <c r="B21" s="5"/>
      <c r="C21" s="6"/>
      <c r="D21" s="6"/>
      <c r="E21" s="6"/>
      <c r="F21" s="6"/>
      <c r="G21" s="6"/>
      <c r="H21" s="6"/>
      <c r="I21" s="5"/>
    </row>
    <row r="22" spans="1:9" ht="14.25">
      <c r="A22" s="30"/>
      <c r="B22" s="19" t="s">
        <v>8</v>
      </c>
      <c r="C22" s="20" t="s">
        <v>1</v>
      </c>
      <c r="D22" s="20" t="str">
        <f>+D4</f>
        <v>Progress</v>
      </c>
      <c r="E22" s="62" t="s">
        <v>24</v>
      </c>
      <c r="F22" s="62" t="s">
        <v>25</v>
      </c>
      <c r="G22" s="62" t="str">
        <f>+G4</f>
        <v>EDI</v>
      </c>
      <c r="H22" s="62" t="s">
        <v>23</v>
      </c>
      <c r="I22" s="63" t="s">
        <v>5</v>
      </c>
    </row>
    <row r="23" spans="1:9" ht="14.25">
      <c r="A23" s="4"/>
      <c r="B23" s="5"/>
      <c r="C23" s="5"/>
      <c r="D23" s="5"/>
      <c r="E23" s="5"/>
      <c r="F23" s="5"/>
      <c r="G23" s="5"/>
      <c r="H23" s="5"/>
      <c r="I23" s="7"/>
    </row>
    <row r="24" spans="1:9" ht="14.25">
      <c r="A24" s="4"/>
      <c r="B24" s="5" t="s">
        <v>3</v>
      </c>
      <c r="C24" s="6">
        <f>SUM(D24:I24)</f>
        <v>599293.48</v>
      </c>
      <c r="D24" s="6">
        <v>599293.48</v>
      </c>
      <c r="E24" s="6"/>
      <c r="F24" s="6"/>
      <c r="G24" s="6"/>
      <c r="H24" s="6"/>
      <c r="I24" s="25"/>
    </row>
    <row r="25" spans="1:9" ht="14.25">
      <c r="A25" s="4"/>
      <c r="B25" s="5"/>
      <c r="C25" s="6"/>
      <c r="D25" s="6"/>
      <c r="E25" s="6"/>
      <c r="F25" s="6"/>
      <c r="G25" s="6"/>
      <c r="H25" s="6"/>
      <c r="I25" s="25"/>
    </row>
    <row r="26" spans="1:9" ht="14.25">
      <c r="A26" s="4"/>
      <c r="B26" s="5" t="s">
        <v>18</v>
      </c>
      <c r="C26" s="6">
        <f>SUM(D26:I26)</f>
        <v>504300.41000000003</v>
      </c>
      <c r="D26" s="6">
        <f>1103593.89-I28-D24-D25-E28-F28-H28-G28</f>
        <v>401279.9</v>
      </c>
      <c r="E26" s="6">
        <v>27062.92</v>
      </c>
      <c r="F26" s="6">
        <v>16587.5</v>
      </c>
      <c r="G26" s="6">
        <v>12384.06</v>
      </c>
      <c r="H26" s="6">
        <v>7356.4</v>
      </c>
      <c r="I26" s="25">
        <v>39629.63</v>
      </c>
    </row>
    <row r="27" spans="1:9" ht="14.25">
      <c r="A27" s="4"/>
      <c r="B27" s="5"/>
      <c r="C27" s="5"/>
      <c r="D27" s="5"/>
      <c r="E27" s="5"/>
      <c r="F27" s="5"/>
      <c r="G27" s="5"/>
      <c r="H27" s="5"/>
      <c r="I27" s="7"/>
    </row>
    <row r="28" spans="1:9" ht="15" thickBot="1">
      <c r="A28" s="28"/>
      <c r="B28" s="14" t="s">
        <v>7</v>
      </c>
      <c r="C28" s="15">
        <f aca="true" t="shared" si="2" ref="C28:I28">SUM(C24:C27)</f>
        <v>1103593.8900000001</v>
      </c>
      <c r="D28" s="15">
        <f t="shared" si="2"/>
        <v>1000573.38</v>
      </c>
      <c r="E28" s="15">
        <f t="shared" si="2"/>
        <v>27062.92</v>
      </c>
      <c r="F28" s="15">
        <f t="shared" si="2"/>
        <v>16587.5</v>
      </c>
      <c r="G28" s="15">
        <f t="shared" si="2"/>
        <v>12384.06</v>
      </c>
      <c r="H28" s="15">
        <f t="shared" si="2"/>
        <v>7356.4</v>
      </c>
      <c r="I28" s="29">
        <f t="shared" si="2"/>
        <v>39629.63</v>
      </c>
    </row>
    <row r="29" spans="2:9" ht="15" thickBot="1">
      <c r="B29" s="5"/>
      <c r="C29" s="6"/>
      <c r="D29" s="5"/>
      <c r="E29" s="5"/>
      <c r="F29" s="5"/>
      <c r="G29" s="5"/>
      <c r="H29" s="5"/>
      <c r="I29" s="5"/>
    </row>
    <row r="30" spans="1:9" ht="15" hidden="1" thickBot="1">
      <c r="A30" s="31"/>
      <c r="B30" s="38" t="s">
        <v>13</v>
      </c>
      <c r="C30" s="33">
        <f>SUM(D30:I30)</f>
        <v>0</v>
      </c>
      <c r="D30" s="39"/>
      <c r="E30" s="39"/>
      <c r="F30" s="39"/>
      <c r="G30" s="39"/>
      <c r="H30" s="39"/>
      <c r="I30" s="39"/>
    </row>
    <row r="31" spans="1:9" ht="15" thickBot="1">
      <c r="A31" s="31"/>
      <c r="B31" s="32" t="s">
        <v>15</v>
      </c>
      <c r="C31" s="33">
        <f aca="true" t="shared" si="3" ref="C31:I31">C20-C28</f>
        <v>-38171.15000000037</v>
      </c>
      <c r="D31" s="33">
        <f t="shared" si="3"/>
        <v>0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43">
        <f t="shared" si="3"/>
        <v>-38171.149999999994</v>
      </c>
    </row>
    <row r="32" spans="1:9" ht="14.25">
      <c r="A32" s="5"/>
      <c r="B32" s="13"/>
      <c r="C32" s="10"/>
      <c r="D32" s="10"/>
      <c r="E32" s="10"/>
      <c r="F32" s="10"/>
      <c r="G32" s="10"/>
      <c r="H32" s="10"/>
      <c r="I32" s="10"/>
    </row>
    <row r="33" ht="29.25" customHeight="1">
      <c r="I33" s="37" t="s">
        <v>31</v>
      </c>
    </row>
    <row r="34" ht="30.75" customHeight="1" thickBot="1"/>
    <row r="35" spans="2:9" ht="25.5" customHeight="1">
      <c r="B35" s="34" t="s">
        <v>16</v>
      </c>
      <c r="C35" s="2"/>
      <c r="D35" s="35" t="s">
        <v>12</v>
      </c>
      <c r="E35" s="35"/>
      <c r="F35" s="20" t="s">
        <v>10</v>
      </c>
      <c r="G35" s="3"/>
      <c r="H35" s="2"/>
      <c r="I35" s="57"/>
    </row>
    <row r="36" spans="2:9" ht="14.25">
      <c r="B36" s="36"/>
      <c r="C36" s="5"/>
      <c r="D36" s="6"/>
      <c r="E36" s="6"/>
      <c r="F36" s="5"/>
      <c r="G36" s="6"/>
      <c r="H36" s="5"/>
      <c r="I36" s="25"/>
    </row>
    <row r="37" spans="2:9" ht="24" customHeight="1">
      <c r="B37" s="36"/>
      <c r="C37" s="5" t="s">
        <v>4</v>
      </c>
      <c r="D37" s="6">
        <f>D28</f>
        <v>1000573.38</v>
      </c>
      <c r="E37" s="6"/>
      <c r="F37" s="5"/>
      <c r="G37" s="6"/>
      <c r="H37" s="5"/>
      <c r="I37" s="25"/>
    </row>
    <row r="38" spans="2:9" ht="9.75" customHeight="1">
      <c r="B38" s="4"/>
      <c r="F38" s="5"/>
      <c r="G38" s="5"/>
      <c r="H38" s="5"/>
      <c r="I38" s="25"/>
    </row>
    <row r="39" spans="2:9" ht="10.5" customHeight="1">
      <c r="B39" s="4"/>
      <c r="C39" s="5"/>
      <c r="D39" s="6"/>
      <c r="E39" s="6"/>
      <c r="F39" s="5"/>
      <c r="G39" s="5"/>
      <c r="H39" s="5"/>
      <c r="I39" s="25"/>
    </row>
    <row r="40" spans="2:9" ht="14.25">
      <c r="B40" s="4"/>
      <c r="C40" s="5"/>
      <c r="D40" s="8"/>
      <c r="E40" s="8"/>
      <c r="F40" s="5"/>
      <c r="G40" s="5"/>
      <c r="H40" s="5"/>
      <c r="I40" s="58"/>
    </row>
    <row r="41" spans="2:9" ht="14.25">
      <c r="B41" s="4"/>
      <c r="C41" s="13" t="s">
        <v>7</v>
      </c>
      <c r="D41" s="10">
        <f>SUM(D37:D40)</f>
        <v>1000573.38</v>
      </c>
      <c r="E41" s="10"/>
      <c r="F41" s="61">
        <v>1062659.65</v>
      </c>
      <c r="G41" s="12">
        <v>0.9416</v>
      </c>
      <c r="H41" s="6">
        <v>62086.27</v>
      </c>
      <c r="I41" s="59"/>
    </row>
    <row r="42" spans="2:9" ht="14.25">
      <c r="B42" s="11"/>
      <c r="C42" s="5"/>
      <c r="D42" s="8"/>
      <c r="E42" s="8"/>
      <c r="F42" s="6"/>
      <c r="G42" s="5"/>
      <c r="H42" s="5"/>
      <c r="I42" s="58"/>
    </row>
    <row r="43" spans="2:9" ht="14.25">
      <c r="B43" s="11" t="s">
        <v>11</v>
      </c>
      <c r="C43" s="45" t="s">
        <v>17</v>
      </c>
      <c r="D43" s="10">
        <f>D41*(100%-F43)</f>
        <v>200114.67599999995</v>
      </c>
      <c r="E43" s="10"/>
      <c r="F43" s="12">
        <v>0.8</v>
      </c>
      <c r="G43" s="6"/>
      <c r="H43" s="6">
        <v>0.8</v>
      </c>
      <c r="I43" s="25"/>
    </row>
    <row r="44" spans="2:9" ht="14.25">
      <c r="B44" s="11"/>
      <c r="C44" s="9"/>
      <c r="D44" s="10"/>
      <c r="E44" s="10"/>
      <c r="F44" s="12"/>
      <c r="G44" s="6"/>
      <c r="H44" s="5"/>
      <c r="I44" s="59"/>
    </row>
    <row r="45" spans="2:9" ht="14.25">
      <c r="B45" s="4"/>
      <c r="C45" s="5"/>
      <c r="D45" s="6"/>
      <c r="E45" s="6"/>
      <c r="F45" s="6"/>
      <c r="G45" s="6"/>
      <c r="H45" s="5"/>
      <c r="I45" s="25"/>
    </row>
    <row r="46" spans="2:9" ht="14.25">
      <c r="B46" s="4"/>
      <c r="C46" s="5" t="s">
        <v>35</v>
      </c>
      <c r="D46" s="6">
        <f>D11+D12</f>
        <v>144449.77</v>
      </c>
      <c r="E46" s="6"/>
      <c r="F46" s="6"/>
      <c r="G46" s="6"/>
      <c r="H46" s="5"/>
      <c r="I46" s="25"/>
    </row>
    <row r="47" spans="2:9" ht="14.25">
      <c r="B47" s="4"/>
      <c r="C47" s="5" t="s">
        <v>34</v>
      </c>
      <c r="D47" s="6">
        <f>+D14</f>
        <v>4874.959999999999</v>
      </c>
      <c r="E47" s="6"/>
      <c r="F47" s="6"/>
      <c r="G47" s="6"/>
      <c r="H47" s="5"/>
      <c r="I47" s="25"/>
    </row>
    <row r="48" spans="2:9" ht="14.25">
      <c r="B48" s="4"/>
      <c r="C48" s="5" t="str">
        <f>+B13</f>
        <v>Co-financement Joseph Rowntree C Trust</v>
      </c>
      <c r="D48" s="6">
        <f>+D13</f>
        <v>25000</v>
      </c>
      <c r="E48" s="6"/>
      <c r="F48" s="6"/>
      <c r="G48" s="6"/>
      <c r="H48" s="5"/>
      <c r="I48" s="25"/>
    </row>
    <row r="49" spans="2:9" ht="14.25">
      <c r="B49" s="4"/>
      <c r="C49" s="5" t="s">
        <v>22</v>
      </c>
      <c r="D49" s="6">
        <f>+D16</f>
        <v>13000</v>
      </c>
      <c r="E49" s="6"/>
      <c r="F49" s="6"/>
      <c r="G49" s="6"/>
      <c r="H49" s="5"/>
      <c r="I49" s="25"/>
    </row>
    <row r="50" spans="2:9" ht="14.25">
      <c r="B50" s="51"/>
      <c r="C50" s="1" t="s">
        <v>33</v>
      </c>
      <c r="D50" s="54">
        <f>+D15</f>
        <v>12789.95</v>
      </c>
      <c r="E50" s="6"/>
      <c r="F50" s="6"/>
      <c r="G50" s="6"/>
      <c r="H50" s="5"/>
      <c r="I50" s="25"/>
    </row>
    <row r="51" spans="2:9" ht="15" thickBot="1">
      <c r="B51" s="4"/>
      <c r="C51" s="5"/>
      <c r="D51" s="6"/>
      <c r="E51" s="6"/>
      <c r="F51" s="6"/>
      <c r="G51" s="6"/>
      <c r="H51" s="5"/>
      <c r="I51" s="25"/>
    </row>
    <row r="52" spans="2:9" ht="15" thickBot="1">
      <c r="B52" s="4"/>
      <c r="C52" s="5" t="s">
        <v>29</v>
      </c>
      <c r="D52" s="44">
        <f>SUM(D46:D51)</f>
        <v>200114.68</v>
      </c>
      <c r="E52" s="10"/>
      <c r="F52" s="52" t="s">
        <v>21</v>
      </c>
      <c r="G52" s="53">
        <v>0</v>
      </c>
      <c r="H52" s="5"/>
      <c r="I52" s="7"/>
    </row>
    <row r="53" spans="2:9" ht="15" thickBot="1">
      <c r="B53" s="4"/>
      <c r="C53" s="5" t="s">
        <v>28</v>
      </c>
      <c r="D53" s="10">
        <f>D41*F43</f>
        <v>800458.704</v>
      </c>
      <c r="E53" s="10"/>
      <c r="F53" s="50"/>
      <c r="G53" s="26"/>
      <c r="H53" s="5"/>
      <c r="I53" s="25"/>
    </row>
    <row r="54" spans="2:9" ht="15" thickBot="1">
      <c r="B54" s="4"/>
      <c r="C54" s="5"/>
      <c r="D54" s="5"/>
      <c r="E54" s="5"/>
      <c r="F54" s="52" t="s">
        <v>14</v>
      </c>
      <c r="G54" s="53">
        <v>800458.7</v>
      </c>
      <c r="H54" s="5"/>
      <c r="I54" s="60"/>
    </row>
    <row r="55" spans="2:9" ht="14.25">
      <c r="B55" s="4"/>
      <c r="C55" s="13" t="s">
        <v>9</v>
      </c>
      <c r="D55" s="10">
        <f>D53+D52</f>
        <v>1000573.3840000001</v>
      </c>
      <c r="E55" s="10"/>
      <c r="F55" s="10"/>
      <c r="G55" s="10"/>
      <c r="H55" s="10"/>
      <c r="I55" s="59"/>
    </row>
    <row r="56" spans="2:9" ht="14.25">
      <c r="B56" s="4"/>
      <c r="C56" s="5"/>
      <c r="D56" s="5"/>
      <c r="E56" s="5"/>
      <c r="F56" s="5"/>
      <c r="G56" s="5"/>
      <c r="H56" s="5"/>
      <c r="I56" s="7"/>
    </row>
    <row r="57" spans="2:9" ht="15" thickBot="1">
      <c r="B57" s="42" t="s">
        <v>15</v>
      </c>
      <c r="C57" s="14"/>
      <c r="D57" s="15">
        <f>D55-D41</f>
        <v>0.004000000073574483</v>
      </c>
      <c r="E57" s="15"/>
      <c r="F57" s="15"/>
      <c r="G57" s="15"/>
      <c r="H57" s="15"/>
      <c r="I57" s="29"/>
    </row>
    <row r="58" spans="2:9" ht="14.25">
      <c r="B58" s="5"/>
      <c r="C58" s="5"/>
      <c r="D58" s="40"/>
      <c r="E58" s="40"/>
      <c r="F58" s="40"/>
      <c r="G58" s="40"/>
      <c r="H58" s="40"/>
      <c r="I58" s="5"/>
    </row>
    <row r="59" spans="2:9" ht="14.25">
      <c r="B59" s="5"/>
      <c r="C59" s="5"/>
      <c r="D59" s="5"/>
      <c r="E59" s="5"/>
      <c r="F59" s="5"/>
      <c r="G59" s="5"/>
      <c r="H59" s="5"/>
      <c r="I59" s="5"/>
    </row>
    <row r="60" spans="2:9" ht="14.25">
      <c r="B60" s="5"/>
      <c r="C60" s="5"/>
      <c r="D60" s="5"/>
      <c r="E60" s="5"/>
      <c r="F60" s="5"/>
      <c r="G60" s="5"/>
      <c r="H60" s="5"/>
      <c r="I60" s="5"/>
    </row>
    <row r="61" spans="2:9" ht="14.25">
      <c r="B61" s="5"/>
      <c r="C61" s="5"/>
      <c r="D61" s="5"/>
      <c r="E61" s="5"/>
      <c r="F61" s="5"/>
      <c r="G61" s="5"/>
      <c r="H61" s="5"/>
      <c r="I61" s="5"/>
    </row>
    <row r="62" spans="2:9" ht="14.25">
      <c r="B62" s="5"/>
      <c r="C62" s="5"/>
      <c r="D62" s="5"/>
      <c r="E62" s="5"/>
      <c r="F62" s="5"/>
      <c r="G62" s="5"/>
      <c r="H62" s="5"/>
      <c r="I62" s="5"/>
    </row>
    <row r="63" spans="2:9" ht="14.25">
      <c r="B63" s="5"/>
      <c r="C63" s="5"/>
      <c r="D63" s="5"/>
      <c r="E63" s="5"/>
      <c r="F63" s="5"/>
      <c r="G63" s="5"/>
      <c r="H63" s="5"/>
      <c r="I63" s="5"/>
    </row>
    <row r="64" spans="2:9" ht="14.25">
      <c r="B64" s="5"/>
      <c r="C64" s="5"/>
      <c r="D64" s="5"/>
      <c r="E64" s="5"/>
      <c r="F64" s="5"/>
      <c r="G64" s="5"/>
      <c r="H64" s="5"/>
      <c r="I64" s="5"/>
    </row>
    <row r="65" spans="2:9" ht="14.25">
      <c r="B65" s="5"/>
      <c r="C65" s="41"/>
      <c r="D65" s="40"/>
      <c r="E65" s="40"/>
      <c r="F65" s="40"/>
      <c r="G65" s="40"/>
      <c r="H65" s="40"/>
      <c r="I65" s="5"/>
    </row>
    <row r="66" spans="2:9" ht="14.25">
      <c r="B66" s="5"/>
      <c r="C66" s="5"/>
      <c r="D66" s="5"/>
      <c r="E66" s="5"/>
      <c r="F66" s="5"/>
      <c r="G66" s="5"/>
      <c r="H66" s="5"/>
      <c r="I66" s="5"/>
    </row>
  </sheetData>
  <sheetProtection/>
  <mergeCells count="1">
    <mergeCell ref="E3:I3"/>
  </mergeCells>
  <printOptions horizontalCentered="1"/>
  <pageMargins left="0.7480314960629921" right="0.7480314960629921" top="0.22" bottom="0.25" header="0.17" footer="0.17"/>
  <pageSetup cellComments="asDisplayed" fitToHeight="2" fitToWidth="1" horizontalDpi="600" verticalDpi="600" orientation="landscape" paperSize="9" scale="42" r:id="rId1"/>
  <headerFooter alignWithMargins="0">
    <oddFooter>&amp;LPrepared by CLESPIAUCQ &amp;D&amp;RPage &amp;P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PME-Conseils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CLESPIAUCQ</dc:creator>
  <cp:keywords/>
  <dc:description/>
  <cp:lastModifiedBy>Myriam De Feyter</cp:lastModifiedBy>
  <cp:lastPrinted>2015-01-27T08:21:46Z</cp:lastPrinted>
  <dcterms:created xsi:type="dcterms:W3CDTF">2003-07-04T17:06:03Z</dcterms:created>
  <dcterms:modified xsi:type="dcterms:W3CDTF">2015-06-22T07:49:22Z</dcterms:modified>
  <cp:category/>
  <cp:version/>
  <cp:contentType/>
  <cp:contentStatus/>
</cp:coreProperties>
</file>