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40" windowWidth="20055" windowHeight="7770"/>
  </bookViews>
  <sheets>
    <sheet name="Sheet1" sheetId="1" r:id="rId1"/>
    <sheet name="Sheet2" sheetId="2" r:id="rId2"/>
    <sheet name="Sheet3" sheetId="3" r:id="rId3"/>
  </sheets>
  <definedNames>
    <definedName name="_xlnm.Print_Area" localSheetId="0">Sheet1!$A$1:$F$57</definedName>
  </definedNames>
  <calcPr calcId="145621"/>
</workbook>
</file>

<file path=xl/calcChain.xml><?xml version="1.0" encoding="utf-8"?>
<calcChain xmlns="http://schemas.openxmlformats.org/spreadsheetml/2006/main">
  <c r="E30" i="1" l="1"/>
  <c r="B50" i="1"/>
  <c r="C50" i="1"/>
  <c r="B13" i="1" l="1"/>
  <c r="B7" i="1"/>
  <c r="C9" i="1"/>
  <c r="C3" i="1"/>
  <c r="B9" i="1"/>
  <c r="B3" i="1"/>
  <c r="B51" i="1"/>
</calcChain>
</file>

<file path=xl/sharedStrings.xml><?xml version="1.0" encoding="utf-8"?>
<sst xmlns="http://schemas.openxmlformats.org/spreadsheetml/2006/main" count="89" uniqueCount="72">
  <si>
    <t>Income</t>
  </si>
  <si>
    <t xml:space="preserve">EC grant </t>
  </si>
  <si>
    <t>95.000</t>
  </si>
  <si>
    <t>35.000</t>
  </si>
  <si>
    <t>25.000</t>
  </si>
  <si>
    <t>Confirmed</t>
  </si>
  <si>
    <t>OSIFE co-funding</t>
  </si>
  <si>
    <t>JRCT co-funding</t>
  </si>
  <si>
    <t>Missing co-funding on 2015 EC grant</t>
  </si>
  <si>
    <t>CO-FUNDING EC GRANT 2015</t>
  </si>
  <si>
    <t>To fundraise and to have received</t>
  </si>
  <si>
    <t>20% of 20% from EC grant-need to receive the cash to spend in 2015</t>
  </si>
  <si>
    <t>Suggestions/comments:</t>
  </si>
  <si>
    <t>Missing co-funding on 2015 to be fundraised completely</t>
  </si>
  <si>
    <t>Total required cofunding: € 224900</t>
  </si>
  <si>
    <t>Confirmed - will be completely received by 15/12/2015</t>
  </si>
  <si>
    <t xml:space="preserve">NEEDED </t>
  </si>
  <si>
    <t xml:space="preserve">Co-funding still to find </t>
  </si>
  <si>
    <t>IN</t>
  </si>
  <si>
    <t>OUT</t>
  </si>
  <si>
    <t>OSIFE co-funding Forgotten Women</t>
  </si>
  <si>
    <t xml:space="preserve">OSIFE co-funding core </t>
  </si>
  <si>
    <t>CASHFLOW 2015 INCOMING</t>
  </si>
  <si>
    <t>TIMING CASHFLOW as of 01052015</t>
  </si>
  <si>
    <t>Minus € 6275 of membership fees. About € 65000.</t>
  </si>
  <si>
    <t>* did not include any EC refusals on 2014</t>
  </si>
  <si>
    <t>EXPENSES UP TO DATE ON 2015 ONLY</t>
  </si>
  <si>
    <t>PROJECTED PER MONTH MAY-DEC 2015</t>
  </si>
  <si>
    <t>MAXIMUM EXPENSES ON 2015</t>
  </si>
  <si>
    <t>1. CASHFLOW - We will be paying to the members all open contract invoices on 2013 and 2014 this year, we will try to pay everything on 2015 but by the end of the year and up finilisation of the requested work.</t>
  </si>
  <si>
    <t xml:space="preserve">On 2014 we still owe the members 21 X 1250 euro or € 26250. Will be paid by September 2015 following EC decision that the reporting on 2014 is accepted. </t>
  </si>
  <si>
    <t>May 2015 - Creditline</t>
  </si>
  <si>
    <t>June 2015 - Grant EC</t>
  </si>
  <si>
    <t xml:space="preserve">June 2015 - Pay all open invoices and contracts </t>
  </si>
  <si>
    <t xml:space="preserve">May 2015 - Office costs </t>
  </si>
  <si>
    <t>June 2015 - Office costs</t>
  </si>
  <si>
    <t>July 2015 - Office costs</t>
  </si>
  <si>
    <t>August 2015 - Office costs</t>
  </si>
  <si>
    <t>September 2015 - Pay 2015 NC contributions</t>
  </si>
  <si>
    <t>Sept 2015 - Reimbursement extra EC grant on 2014</t>
  </si>
  <si>
    <t>August 2015 - OSIFE cofunding August core</t>
  </si>
  <si>
    <t xml:space="preserve">Nov 2015 - OSIFE Forgotten Women </t>
  </si>
  <si>
    <t>Co-funding EC grant: from Sigrid Rausing?</t>
  </si>
  <si>
    <t>Solde</t>
  </si>
  <si>
    <t>BALANCE EXPENSES TO BE MADE</t>
  </si>
  <si>
    <t>Nov 2015 - Creditline fall 2015 AND/OR not earmarked funding</t>
  </si>
  <si>
    <t>July 2015 - Reimburse creditline</t>
  </si>
  <si>
    <t>On 2015: 106000 US $ (Jan)+29000 US $ (Aug)</t>
  </si>
  <si>
    <t>On 2016: 108000 US $ (Jan)+27000 US $ (Aug)</t>
  </si>
  <si>
    <t>Co-funding from OSF on 2016 to be received first week of January 2016</t>
  </si>
  <si>
    <t>1. delay the reimbursement of 50% of the SR and national contribution payments until reception of EC grant on 2015: max. € 50000 less cashflow required on 2015</t>
  </si>
  <si>
    <t>2. make sure that the max. extra co-funding is received in Jan-Feb-March: max. € 12500 JRCT + eventual other co-funding project: max. € 25000</t>
  </si>
  <si>
    <t>Helpfull on 2016:</t>
  </si>
  <si>
    <t>4. MOST important to receive the 2016 EC grant ASAP - in other words by 31 January 2016</t>
  </si>
  <si>
    <t>3. have other separated projects starting in January 2016 for which we get funding in January but most costs will effectively be made after May 2016.</t>
  </si>
  <si>
    <t>June 2015 - JRCT grants</t>
  </si>
  <si>
    <t xml:space="preserve">Oct 2015 - JRCT grant </t>
  </si>
  <si>
    <t>Subtotal expense 724495 - subtotal income 910610</t>
  </si>
  <si>
    <t>Sept 2015 - Office costs</t>
  </si>
  <si>
    <t>Oct 2015 - Office costs</t>
  </si>
  <si>
    <t>Prepare amendments for EC following GA</t>
  </si>
  <si>
    <t>Nov 2015 - Extra co-funding required</t>
  </si>
  <si>
    <t>Nov-Dec  2015 - Office costs</t>
  </si>
  <si>
    <t xml:space="preserve">Check + eventually amendments for EC </t>
  </si>
  <si>
    <t>Extra expenses to be made (included in amendments made in July-Nov)</t>
  </si>
  <si>
    <t xml:space="preserve">Always based on a total expense of € 1.124.000 </t>
  </si>
  <si>
    <r>
      <t>2. CASHFLOW AND CO-FUNDING: Try to get at least</t>
    </r>
    <r>
      <rPr>
        <b/>
        <sz val="9"/>
        <color theme="1"/>
        <rFont val="Calibri"/>
        <family val="2"/>
        <scheme val="minor"/>
      </rPr>
      <t xml:space="preserve"> </t>
    </r>
    <r>
      <rPr>
        <b/>
        <sz val="9"/>
        <color rgb="FFFF0000"/>
        <rFont val="Calibri"/>
        <family val="2"/>
        <scheme val="minor"/>
      </rPr>
      <t>€ 69900</t>
    </r>
    <r>
      <rPr>
        <sz val="9"/>
        <color rgb="FFFF0000"/>
        <rFont val="Calibri"/>
        <family val="2"/>
        <scheme val="minor"/>
      </rPr>
      <t xml:space="preserve"> </t>
    </r>
    <r>
      <rPr>
        <sz val="9"/>
        <color theme="1"/>
        <rFont val="Calibri"/>
        <family val="2"/>
        <scheme val="minor"/>
      </rPr>
      <t>from Sigrid Rausing or others  (should get everything in 2015 or a higher amount that is given in between June-September 2015 (€ 69900) and in January-February 2016 (for ex. balance of €31100))</t>
    </r>
  </si>
  <si>
    <r>
      <t xml:space="preserve">3. CASHFLOW AND LOSS: Find for November 2015 a credit or donation etc for </t>
    </r>
    <r>
      <rPr>
        <b/>
        <sz val="9"/>
        <color rgb="FFFF0000"/>
        <rFont val="Calibri"/>
        <family val="2"/>
        <scheme val="minor"/>
      </rPr>
      <t>€ 150000</t>
    </r>
    <r>
      <rPr>
        <sz val="9"/>
        <color theme="1"/>
        <rFont val="Calibri"/>
        <family val="2"/>
        <scheme val="minor"/>
      </rPr>
      <t xml:space="preserve"> - if donation, will cover at the same time the loss. </t>
    </r>
  </si>
  <si>
    <r>
      <t>4. CASHFLOW - To spend the full 2015 budget in 2015, we will also need to receive the co-funding on 2016 by OSIFE during the first week of January 2016.</t>
    </r>
    <r>
      <rPr>
        <b/>
        <sz val="9"/>
        <color theme="1"/>
        <rFont val="Calibri"/>
        <family val="2"/>
        <scheme val="minor"/>
      </rPr>
      <t xml:space="preserve">  </t>
    </r>
  </si>
  <si>
    <t>5. ALSO equality important to receive the EC decision on the 2015 report (including reimbursement of 20%) ASAP.</t>
  </si>
  <si>
    <t>LOSS 2015: The loss amounts at this point in time to approx. € 71073 (reimbursement up to 4990 euro by NCs included). Note that 2014 is not received nor included yet.</t>
  </si>
  <si>
    <t>Balance of 179.840 to be received at the latest in 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</si>
</sst>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 #,##0;[Red]&quot;€&quot;\ \-#,##0"/>
  </numFmts>
  <fonts count="9" x14ac:knownFonts="1">
    <font>
      <sz val="11"/>
      <color theme="1"/>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b/>
      <sz val="11"/>
      <color rgb="FFFF0000"/>
      <name val="Calibri"/>
      <family val="2"/>
      <scheme val="minor"/>
    </font>
    <font>
      <sz val="8"/>
      <color theme="1"/>
      <name val="Calibri"/>
      <family val="2"/>
      <scheme val="minor"/>
    </font>
    <font>
      <sz val="11"/>
      <name val="Calibri"/>
      <family val="2"/>
      <scheme val="minor"/>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style="thin">
        <color auto="1"/>
      </top>
      <bottom/>
      <diagonal/>
    </border>
  </borders>
  <cellStyleXfs count="1">
    <xf numFmtId="0" fontId="0" fillId="0" borderId="0"/>
  </cellStyleXfs>
  <cellXfs count="50">
    <xf numFmtId="0" fontId="0" fillId="0" borderId="0" xfId="0"/>
    <xf numFmtId="0" fontId="0" fillId="0" borderId="1" xfId="0" applyBorder="1"/>
    <xf numFmtId="0" fontId="1" fillId="2" borderId="0" xfId="0" applyFont="1" applyFill="1" applyBorder="1"/>
    <xf numFmtId="0" fontId="1" fillId="0" borderId="0" xfId="0" applyFont="1"/>
    <xf numFmtId="0" fontId="2" fillId="0" borderId="0" xfId="0" applyFont="1"/>
    <xf numFmtId="0" fontId="1" fillId="2" borderId="0" xfId="0" applyFont="1" applyFill="1" applyBorder="1" applyAlignment="1">
      <alignment horizontal="left"/>
    </xf>
    <xf numFmtId="0" fontId="1" fillId="0" borderId="0" xfId="0" applyFont="1" applyBorder="1"/>
    <xf numFmtId="0" fontId="1" fillId="2" borderId="2" xfId="0" applyFont="1" applyFill="1" applyBorder="1"/>
    <xf numFmtId="3" fontId="1" fillId="2" borderId="3" xfId="0" applyNumberFormat="1"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xf numFmtId="0" fontId="1" fillId="0" borderId="5" xfId="0" applyFont="1" applyBorder="1"/>
    <xf numFmtId="0" fontId="1" fillId="0" borderId="1" xfId="0" applyFont="1" applyBorder="1" applyAlignment="1">
      <alignment horizontal="left"/>
    </xf>
    <xf numFmtId="0" fontId="1" fillId="0" borderId="6" xfId="0" applyFont="1" applyFill="1" applyBorder="1"/>
    <xf numFmtId="0" fontId="1" fillId="0" borderId="0" xfId="0" applyFont="1" applyFill="1" applyBorder="1"/>
    <xf numFmtId="0" fontId="1" fillId="0" borderId="1" xfId="0" applyFont="1" applyBorder="1"/>
    <xf numFmtId="0" fontId="1" fillId="0" borderId="6" xfId="0" applyFont="1" applyBorder="1"/>
    <xf numFmtId="0" fontId="1" fillId="0" borderId="7" xfId="0" applyFont="1" applyBorder="1"/>
    <xf numFmtId="0" fontId="1" fillId="3" borderId="8" xfId="0" applyFont="1" applyFill="1" applyBorder="1" applyAlignment="1">
      <alignment horizontal="left"/>
    </xf>
    <xf numFmtId="0" fontId="1" fillId="0" borderId="8" xfId="0" applyFont="1" applyBorder="1"/>
    <xf numFmtId="0" fontId="1" fillId="0" borderId="9" xfId="0" applyFont="1" applyFill="1" applyBorder="1"/>
    <xf numFmtId="0" fontId="1" fillId="0" borderId="2" xfId="0" applyFont="1" applyBorder="1"/>
    <xf numFmtId="0" fontId="1" fillId="0" borderId="3" xfId="0" applyFont="1" applyBorder="1" applyAlignment="1">
      <alignment horizontal="left"/>
    </xf>
    <xf numFmtId="0" fontId="1" fillId="0" borderId="3" xfId="0" applyFont="1" applyFill="1" applyBorder="1"/>
    <xf numFmtId="0" fontId="2" fillId="0" borderId="4" xfId="0" applyFont="1" applyFill="1" applyBorder="1"/>
    <xf numFmtId="0" fontId="1" fillId="3" borderId="1" xfId="0" applyFont="1" applyFill="1" applyBorder="1" applyAlignment="1">
      <alignment horizontal="left"/>
    </xf>
    <xf numFmtId="0" fontId="1" fillId="0" borderId="1" xfId="0" applyFont="1" applyFill="1" applyBorder="1"/>
    <xf numFmtId="0" fontId="1" fillId="0" borderId="10" xfId="0" applyFont="1" applyFill="1" applyBorder="1"/>
    <xf numFmtId="0" fontId="1" fillId="0" borderId="8" xfId="0" applyFont="1" applyFill="1" applyBorder="1"/>
    <xf numFmtId="0" fontId="2" fillId="0" borderId="9" xfId="0" applyFont="1" applyFill="1" applyBorder="1"/>
    <xf numFmtId="0" fontId="1" fillId="3" borderId="0" xfId="0" applyFont="1" applyFill="1" applyBorder="1" applyAlignment="1">
      <alignment horizontal="left"/>
    </xf>
    <xf numFmtId="0" fontId="2" fillId="0" borderId="0" xfId="0" applyFont="1" applyFill="1" applyBorder="1"/>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right"/>
    </xf>
    <xf numFmtId="0" fontId="5" fillId="0" borderId="1" xfId="0" applyFont="1" applyBorder="1"/>
    <xf numFmtId="0" fontId="2" fillId="0" borderId="0" xfId="0" applyFont="1" applyBorder="1"/>
    <xf numFmtId="0" fontId="0" fillId="0" borderId="0" xfId="0" applyBorder="1"/>
    <xf numFmtId="0" fontId="2" fillId="0" borderId="0" xfId="0" applyFont="1" applyBorder="1" applyAlignment="1">
      <alignment horizontal="center"/>
    </xf>
    <xf numFmtId="0" fontId="2" fillId="0" borderId="0" xfId="0" applyFont="1" applyBorder="1" applyAlignment="1">
      <alignment horizontal="right"/>
    </xf>
    <xf numFmtId="6" fontId="2" fillId="0" borderId="0" xfId="0" applyNumberFormat="1" applyFont="1" applyBorder="1" applyAlignment="1">
      <alignment horizontal="left"/>
    </xf>
    <xf numFmtId="0" fontId="0" fillId="0" borderId="0" xfId="0" applyFont="1" applyBorder="1"/>
    <xf numFmtId="0" fontId="2" fillId="0" borderId="1" xfId="0" applyFont="1" applyBorder="1" applyAlignment="1">
      <alignment horizontal="right"/>
    </xf>
    <xf numFmtId="0" fontId="4" fillId="0" borderId="1" xfId="0" applyFont="1" applyBorder="1"/>
    <xf numFmtId="0" fontId="6" fillId="0" borderId="0" xfId="0" applyFont="1" applyBorder="1"/>
    <xf numFmtId="0" fontId="7" fillId="0" borderId="0" xfId="0" applyFont="1"/>
    <xf numFmtId="0" fontId="4" fillId="2" borderId="1" xfId="0" applyFont="1" applyFill="1" applyBorder="1"/>
    <xf numFmtId="0" fontId="4" fillId="0" borderId="0" xfId="0" applyFont="1" applyBorder="1"/>
    <xf numFmtId="0" fontId="4" fillId="0" borderId="0" xfId="0" applyFont="1"/>
    <xf numFmtId="0" fontId="8" fillId="0" borderId="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topLeftCell="A23" zoomScale="130" zoomScaleNormal="130" workbookViewId="0">
      <selection activeCell="E46" sqref="E46"/>
    </sheetView>
  </sheetViews>
  <sheetFormatPr defaultRowHeight="15" x14ac:dyDescent="0.25"/>
  <cols>
    <col min="1" max="1" width="54.85546875" customWidth="1"/>
    <col min="2" max="2" width="9.7109375" customWidth="1"/>
    <col min="3" max="3" width="8.140625" customWidth="1"/>
    <col min="4" max="4" width="49.7109375" customWidth="1"/>
    <col min="5" max="5" width="57.5703125" customWidth="1"/>
    <col min="9" max="9" width="17" customWidth="1"/>
  </cols>
  <sheetData>
    <row r="1" spans="1:6" s="3" customFormat="1" ht="12.75" thickBot="1" x14ac:dyDescent="0.25">
      <c r="A1" s="4" t="s">
        <v>9</v>
      </c>
      <c r="C1" s="2"/>
    </row>
    <row r="2" spans="1:6" s="3" customFormat="1" ht="12.75" thickTop="1" x14ac:dyDescent="0.2">
      <c r="A2" s="7" t="s">
        <v>0</v>
      </c>
      <c r="B2" s="8">
        <v>1124100</v>
      </c>
      <c r="C2" s="9"/>
      <c r="D2" s="10" t="s">
        <v>14</v>
      </c>
      <c r="E2" s="2"/>
      <c r="F2" s="6"/>
    </row>
    <row r="3" spans="1:6" s="3" customFormat="1" ht="12" x14ac:dyDescent="0.2">
      <c r="A3" s="11" t="s">
        <v>1</v>
      </c>
      <c r="B3" s="12">
        <f>1124000*80%</f>
        <v>899200</v>
      </c>
      <c r="C3" s="12">
        <f>899200*80%</f>
        <v>719360</v>
      </c>
      <c r="D3" s="13" t="s">
        <v>5</v>
      </c>
      <c r="E3" s="14"/>
      <c r="F3" s="6"/>
    </row>
    <row r="4" spans="1:6" s="3" customFormat="1" ht="12" x14ac:dyDescent="0.2">
      <c r="A4" s="11" t="s">
        <v>21</v>
      </c>
      <c r="B4" s="12" t="s">
        <v>2</v>
      </c>
      <c r="C4" s="15" t="s">
        <v>2</v>
      </c>
      <c r="D4" s="16" t="s">
        <v>5</v>
      </c>
      <c r="F4" s="6"/>
    </row>
    <row r="5" spans="1:6" s="3" customFormat="1" ht="12" x14ac:dyDescent="0.2">
      <c r="A5" s="11" t="s">
        <v>20</v>
      </c>
      <c r="B5" s="12">
        <v>35000</v>
      </c>
      <c r="C5" s="12">
        <v>35000</v>
      </c>
      <c r="D5" s="16" t="s">
        <v>5</v>
      </c>
      <c r="F5" s="6"/>
    </row>
    <row r="6" spans="1:6" s="3" customFormat="1" ht="12" x14ac:dyDescent="0.2">
      <c r="A6" s="11" t="s">
        <v>7</v>
      </c>
      <c r="B6" s="12" t="s">
        <v>4</v>
      </c>
      <c r="C6" s="15" t="s">
        <v>4</v>
      </c>
      <c r="D6" s="16" t="s">
        <v>5</v>
      </c>
      <c r="F6" s="6"/>
    </row>
    <row r="7" spans="1:6" s="3" customFormat="1" ht="12.75" thickBot="1" x14ac:dyDescent="0.25">
      <c r="A7" s="17" t="s">
        <v>8</v>
      </c>
      <c r="B7" s="18">
        <f>224900-(95000+35000+25000)</f>
        <v>69900</v>
      </c>
      <c r="C7" s="19"/>
      <c r="D7" s="20" t="s">
        <v>42</v>
      </c>
      <c r="E7" s="14"/>
      <c r="F7" s="6"/>
    </row>
    <row r="8" spans="1:6" s="3" customFormat="1" ht="13.5" thickTop="1" thickBot="1" x14ac:dyDescent="0.25">
      <c r="A8" s="4" t="s">
        <v>22</v>
      </c>
      <c r="B8" s="5"/>
      <c r="C8" s="2"/>
      <c r="D8" s="2"/>
    </row>
    <row r="9" spans="1:6" s="3" customFormat="1" ht="12.75" thickTop="1" x14ac:dyDescent="0.2">
      <c r="A9" s="21" t="s">
        <v>1</v>
      </c>
      <c r="B9" s="22">
        <f>1124000*80%</f>
        <v>899200</v>
      </c>
      <c r="C9" s="22">
        <f>899200*80%</f>
        <v>719360</v>
      </c>
      <c r="D9" s="23"/>
      <c r="E9" s="24" t="s">
        <v>71</v>
      </c>
    </row>
    <row r="10" spans="1:6" s="3" customFormat="1" ht="12" x14ac:dyDescent="0.2">
      <c r="A10" s="11" t="s">
        <v>6</v>
      </c>
      <c r="B10" s="12" t="s">
        <v>2</v>
      </c>
      <c r="C10" s="15" t="s">
        <v>2</v>
      </c>
      <c r="D10" s="15"/>
      <c r="E10" s="16" t="s">
        <v>15</v>
      </c>
    </row>
    <row r="11" spans="1:6" s="3" customFormat="1" ht="12" x14ac:dyDescent="0.2">
      <c r="A11" s="11" t="s">
        <v>6</v>
      </c>
      <c r="B11" s="12" t="s">
        <v>3</v>
      </c>
      <c r="C11" s="15" t="s">
        <v>3</v>
      </c>
      <c r="D11" s="15"/>
      <c r="E11" s="16" t="s">
        <v>15</v>
      </c>
    </row>
    <row r="12" spans="1:6" s="3" customFormat="1" ht="12" x14ac:dyDescent="0.2">
      <c r="A12" s="11" t="s">
        <v>7</v>
      </c>
      <c r="B12" s="12" t="s">
        <v>4</v>
      </c>
      <c r="C12" s="15" t="s">
        <v>4</v>
      </c>
      <c r="D12" s="15"/>
      <c r="E12" s="16" t="s">
        <v>15</v>
      </c>
    </row>
    <row r="13" spans="1:6" s="3" customFormat="1" ht="12" x14ac:dyDescent="0.2">
      <c r="A13" s="11" t="s">
        <v>10</v>
      </c>
      <c r="B13" s="25">
        <f>224900-(95000+35000+25000)</f>
        <v>69900</v>
      </c>
      <c r="C13" s="15"/>
      <c r="D13" s="26" t="s">
        <v>17</v>
      </c>
      <c r="E13" s="27" t="s">
        <v>13</v>
      </c>
    </row>
    <row r="14" spans="1:6" s="3" customFormat="1" ht="12.75" thickBot="1" x14ac:dyDescent="0.25">
      <c r="A14" s="17" t="s">
        <v>10</v>
      </c>
      <c r="B14" s="18">
        <v>179840</v>
      </c>
      <c r="C14" s="19"/>
      <c r="D14" s="28" t="s">
        <v>11</v>
      </c>
      <c r="E14" s="29" t="s">
        <v>71</v>
      </c>
    </row>
    <row r="15" spans="1:6" s="3" customFormat="1" ht="12.75" thickTop="1" x14ac:dyDescent="0.2">
      <c r="A15" s="6" t="s">
        <v>16</v>
      </c>
      <c r="B15" s="30">
        <v>250000</v>
      </c>
      <c r="C15" s="6"/>
      <c r="D15" s="14"/>
      <c r="E15" s="31"/>
    </row>
    <row r="16" spans="1:6" s="3" customFormat="1" ht="12" x14ac:dyDescent="0.2"/>
    <row r="17" spans="1:11" s="3" customFormat="1" ht="12" x14ac:dyDescent="0.2">
      <c r="A17" s="3" t="s">
        <v>70</v>
      </c>
    </row>
    <row r="18" spans="1:11" s="3" customFormat="1" ht="12" x14ac:dyDescent="0.2">
      <c r="A18" s="3" t="s">
        <v>24</v>
      </c>
    </row>
    <row r="19" spans="1:11" s="3" customFormat="1" ht="12" x14ac:dyDescent="0.2"/>
    <row r="20" spans="1:11" s="3" customFormat="1" ht="12" x14ac:dyDescent="0.2">
      <c r="A20" s="4" t="s">
        <v>12</v>
      </c>
    </row>
    <row r="21" spans="1:11" s="3" customFormat="1" ht="12" x14ac:dyDescent="0.2">
      <c r="A21" s="3" t="s">
        <v>29</v>
      </c>
    </row>
    <row r="22" spans="1:11" s="3" customFormat="1" ht="12" x14ac:dyDescent="0.2">
      <c r="A22" s="3" t="s">
        <v>30</v>
      </c>
    </row>
    <row r="23" spans="1:11" s="3" customFormat="1" ht="12" x14ac:dyDescent="0.2">
      <c r="A23" s="3" t="s">
        <v>66</v>
      </c>
    </row>
    <row r="24" spans="1:11" s="3" customFormat="1" ht="12" x14ac:dyDescent="0.2">
      <c r="A24" s="3" t="s">
        <v>67</v>
      </c>
    </row>
    <row r="25" spans="1:11" s="3" customFormat="1" ht="12" x14ac:dyDescent="0.2">
      <c r="A25" s="3" t="s">
        <v>68</v>
      </c>
    </row>
    <row r="26" spans="1:11" s="3" customFormat="1" ht="12" x14ac:dyDescent="0.2">
      <c r="D26" s="6"/>
      <c r="E26" s="6"/>
      <c r="F26" s="6"/>
      <c r="G26" s="6"/>
      <c r="H26" s="6"/>
      <c r="I26" s="6"/>
      <c r="J26" s="6"/>
      <c r="K26" s="6"/>
    </row>
    <row r="27" spans="1:11" s="3" customFormat="1" ht="12" x14ac:dyDescent="0.2">
      <c r="A27" s="32" t="s">
        <v>23</v>
      </c>
      <c r="B27" s="33" t="s">
        <v>18</v>
      </c>
      <c r="C27" s="33" t="s">
        <v>19</v>
      </c>
      <c r="D27" s="39" t="s">
        <v>26</v>
      </c>
      <c r="E27" s="40">
        <v>250000</v>
      </c>
      <c r="F27" s="38"/>
      <c r="G27" s="38"/>
      <c r="H27" s="6"/>
      <c r="I27" s="36"/>
      <c r="J27" s="36"/>
      <c r="K27" s="6"/>
    </row>
    <row r="28" spans="1:11" s="3" customFormat="1" ht="12" x14ac:dyDescent="0.2">
      <c r="A28" s="42" t="s">
        <v>43</v>
      </c>
      <c r="B28" s="42">
        <v>10000</v>
      </c>
      <c r="C28" s="33"/>
      <c r="D28" s="39" t="s">
        <v>27</v>
      </c>
      <c r="E28" s="40">
        <v>720000</v>
      </c>
      <c r="F28" s="38"/>
      <c r="G28" s="38"/>
      <c r="H28" s="6"/>
      <c r="I28" s="36"/>
      <c r="J28" s="36"/>
      <c r="K28" s="6"/>
    </row>
    <row r="29" spans="1:11" s="3" customFormat="1" ht="12" x14ac:dyDescent="0.2">
      <c r="A29" s="12" t="s">
        <v>31</v>
      </c>
      <c r="B29" s="34">
        <v>150000</v>
      </c>
      <c r="C29" s="33"/>
      <c r="D29" s="39" t="s">
        <v>28</v>
      </c>
      <c r="E29" s="40">
        <v>970000</v>
      </c>
      <c r="F29" s="38"/>
      <c r="G29" s="38"/>
      <c r="H29" s="6"/>
      <c r="I29" s="36"/>
      <c r="J29" s="36"/>
      <c r="K29" s="6"/>
    </row>
    <row r="30" spans="1:11" s="3" customFormat="1" ht="12" x14ac:dyDescent="0.2">
      <c r="A30" s="15" t="s">
        <v>32</v>
      </c>
      <c r="B30" s="15">
        <v>719360</v>
      </c>
      <c r="C30" s="15"/>
      <c r="D30" s="39" t="s">
        <v>44</v>
      </c>
      <c r="E30" s="40">
        <f>154000</f>
        <v>154000</v>
      </c>
      <c r="F30" s="6"/>
      <c r="G30" s="6"/>
      <c r="H30" s="6"/>
      <c r="I30" s="6"/>
      <c r="J30" s="6"/>
      <c r="K30" s="6"/>
    </row>
    <row r="31" spans="1:11" s="3" customFormat="1" ht="12" x14ac:dyDescent="0.2">
      <c r="A31" s="15" t="s">
        <v>34</v>
      </c>
      <c r="B31" s="15"/>
      <c r="C31" s="15">
        <v>90000</v>
      </c>
      <c r="D31" s="39"/>
      <c r="E31" s="40"/>
      <c r="F31" s="6"/>
      <c r="G31" s="6"/>
      <c r="H31" s="6"/>
      <c r="I31" s="6"/>
      <c r="J31" s="6"/>
      <c r="K31" s="6"/>
    </row>
    <row r="32" spans="1:11" s="3" customFormat="1" ht="12" x14ac:dyDescent="0.2">
      <c r="A32" s="15" t="s">
        <v>35</v>
      </c>
      <c r="B32" s="15"/>
      <c r="C32" s="15">
        <v>90000</v>
      </c>
      <c r="D32" s="39"/>
      <c r="E32" s="40"/>
      <c r="F32" s="6"/>
      <c r="G32" s="6"/>
      <c r="H32" s="6"/>
      <c r="I32" s="6"/>
      <c r="J32" s="6"/>
      <c r="K32" s="6"/>
    </row>
    <row r="33" spans="1:11" x14ac:dyDescent="0.25">
      <c r="A33" s="15" t="s">
        <v>33</v>
      </c>
      <c r="B33" s="15"/>
      <c r="C33" s="15">
        <v>125120</v>
      </c>
      <c r="D33" s="37"/>
      <c r="E33" s="6"/>
      <c r="F33" s="6"/>
      <c r="G33" s="6"/>
      <c r="H33" s="37"/>
      <c r="I33" s="6"/>
      <c r="J33" s="6"/>
      <c r="K33" s="37"/>
    </row>
    <row r="34" spans="1:11" x14ac:dyDescent="0.25">
      <c r="A34" s="15" t="s">
        <v>55</v>
      </c>
      <c r="B34" s="15">
        <v>6250</v>
      </c>
      <c r="C34" s="15"/>
      <c r="D34" s="37"/>
      <c r="E34" s="6"/>
      <c r="F34" s="6"/>
      <c r="G34" s="6"/>
      <c r="H34" s="37"/>
      <c r="I34" s="6"/>
      <c r="J34" s="6"/>
      <c r="K34" s="37"/>
    </row>
    <row r="35" spans="1:11" x14ac:dyDescent="0.25">
      <c r="A35" s="15" t="s">
        <v>46</v>
      </c>
      <c r="B35" s="15"/>
      <c r="C35" s="15">
        <v>155000</v>
      </c>
      <c r="D35" s="44" t="s">
        <v>60</v>
      </c>
      <c r="E35" s="6"/>
      <c r="F35" s="6"/>
      <c r="G35" s="6"/>
      <c r="H35" s="37"/>
      <c r="I35" s="6"/>
      <c r="J35" s="6"/>
      <c r="K35" s="37"/>
    </row>
    <row r="36" spans="1:11" x14ac:dyDescent="0.25">
      <c r="A36" s="15" t="s">
        <v>36</v>
      </c>
      <c r="B36" s="15"/>
      <c r="C36" s="15">
        <v>90000</v>
      </c>
      <c r="D36" s="37"/>
      <c r="E36" s="6"/>
      <c r="F36" s="6"/>
      <c r="G36" s="6"/>
      <c r="H36" s="37"/>
      <c r="I36" s="6"/>
      <c r="J36" s="6"/>
      <c r="K36" s="37"/>
    </row>
    <row r="37" spans="1:11" x14ac:dyDescent="0.25">
      <c r="A37" s="15" t="s">
        <v>37</v>
      </c>
      <c r="B37" s="15"/>
      <c r="C37" s="15">
        <v>90000</v>
      </c>
      <c r="D37" s="37"/>
      <c r="E37" s="6"/>
      <c r="F37" s="6"/>
      <c r="G37" s="6"/>
      <c r="H37" s="37"/>
      <c r="I37" s="6"/>
      <c r="J37" s="6"/>
      <c r="K37" s="37"/>
    </row>
    <row r="38" spans="1:11" x14ac:dyDescent="0.25">
      <c r="A38" s="15" t="s">
        <v>40</v>
      </c>
      <c r="B38" s="15">
        <v>25000</v>
      </c>
      <c r="C38" s="15"/>
      <c r="D38" s="44" t="s">
        <v>47</v>
      </c>
      <c r="E38" s="6"/>
      <c r="F38" s="6"/>
      <c r="G38" s="6"/>
      <c r="H38" s="37"/>
      <c r="I38" s="6"/>
      <c r="J38" s="6"/>
      <c r="K38" s="37"/>
    </row>
    <row r="39" spans="1:11" x14ac:dyDescent="0.25">
      <c r="A39" s="15" t="s">
        <v>38</v>
      </c>
      <c r="B39" s="15"/>
      <c r="C39" s="15">
        <v>26250</v>
      </c>
      <c r="D39" s="37"/>
      <c r="E39" s="6"/>
      <c r="F39" s="6"/>
      <c r="G39" s="6"/>
      <c r="H39" s="37"/>
      <c r="I39" s="6"/>
      <c r="J39" s="6"/>
      <c r="K39" s="37"/>
    </row>
    <row r="40" spans="1:11" x14ac:dyDescent="0.25">
      <c r="A40" s="15" t="s">
        <v>39</v>
      </c>
      <c r="B40" s="15"/>
      <c r="C40" s="15">
        <v>58125</v>
      </c>
      <c r="D40" s="44" t="s">
        <v>57</v>
      </c>
      <c r="E40" s="6"/>
      <c r="F40" s="6"/>
      <c r="G40" s="6"/>
      <c r="H40" s="37"/>
      <c r="I40" s="6"/>
      <c r="J40" s="6"/>
      <c r="K40" s="37"/>
    </row>
    <row r="41" spans="1:11" s="48" customFormat="1" ht="12" x14ac:dyDescent="0.2">
      <c r="A41" s="15" t="s">
        <v>58</v>
      </c>
      <c r="B41" s="43"/>
      <c r="C41" s="49">
        <v>90000</v>
      </c>
      <c r="D41" s="47"/>
      <c r="E41" s="47"/>
      <c r="F41" s="47"/>
      <c r="G41" s="47"/>
      <c r="H41" s="47"/>
      <c r="I41" s="47"/>
      <c r="J41" s="47"/>
      <c r="K41" s="47"/>
    </row>
    <row r="42" spans="1:11" s="48" customFormat="1" ht="12" x14ac:dyDescent="0.2">
      <c r="A42" s="15" t="s">
        <v>59</v>
      </c>
      <c r="B42" s="43"/>
      <c r="C42" s="49">
        <v>90000</v>
      </c>
      <c r="D42" s="47"/>
      <c r="E42" s="47"/>
      <c r="F42" s="47"/>
      <c r="G42" s="47"/>
      <c r="H42" s="47"/>
      <c r="I42" s="47"/>
      <c r="J42" s="47"/>
      <c r="K42" s="47"/>
    </row>
    <row r="43" spans="1:11" s="3" customFormat="1" ht="12" x14ac:dyDescent="0.2">
      <c r="A43" s="15" t="s">
        <v>56</v>
      </c>
      <c r="B43" s="15">
        <v>6250</v>
      </c>
      <c r="C43" s="15"/>
      <c r="D43" s="6"/>
      <c r="E43" s="6"/>
      <c r="F43" s="6"/>
      <c r="G43" s="6"/>
      <c r="H43" s="6"/>
      <c r="I43" s="6"/>
      <c r="J43" s="6"/>
      <c r="K43" s="6"/>
    </row>
    <row r="44" spans="1:11" x14ac:dyDescent="0.25">
      <c r="A44" s="15" t="s">
        <v>41</v>
      </c>
      <c r="B44" s="15">
        <v>4000</v>
      </c>
      <c r="C44" s="1"/>
      <c r="D44" s="44" t="s">
        <v>63</v>
      </c>
      <c r="E44" s="6"/>
      <c r="F44" s="6"/>
      <c r="G44" s="6"/>
      <c r="H44" s="37"/>
      <c r="I44" s="6"/>
      <c r="J44" s="6"/>
      <c r="K44" s="37"/>
    </row>
    <row r="45" spans="1:11" s="48" customFormat="1" ht="12" x14ac:dyDescent="0.2">
      <c r="A45" s="43" t="s">
        <v>61</v>
      </c>
      <c r="B45" s="43">
        <v>69900</v>
      </c>
      <c r="C45" s="43"/>
      <c r="D45" s="47"/>
      <c r="E45" s="47"/>
      <c r="F45" s="47"/>
      <c r="G45" s="47"/>
      <c r="H45" s="47"/>
      <c r="I45" s="47"/>
      <c r="J45" s="47"/>
      <c r="K45" s="47"/>
    </row>
    <row r="46" spans="1:11" s="3" customFormat="1" x14ac:dyDescent="0.25">
      <c r="A46" s="43" t="s">
        <v>45</v>
      </c>
      <c r="B46" s="43">
        <v>150000</v>
      </c>
      <c r="C46" s="1"/>
      <c r="D46" s="6"/>
      <c r="E46" s="6"/>
      <c r="F46" s="6"/>
      <c r="G46" s="6"/>
      <c r="H46" s="6"/>
      <c r="I46" s="6"/>
      <c r="J46" s="6"/>
      <c r="K46" s="6"/>
    </row>
    <row r="47" spans="1:11" x14ac:dyDescent="0.25">
      <c r="A47" s="15" t="s">
        <v>62</v>
      </c>
      <c r="B47" s="15"/>
      <c r="C47" s="15">
        <v>180000</v>
      </c>
      <c r="D47" s="37"/>
      <c r="E47" s="6"/>
      <c r="F47" s="6"/>
      <c r="G47" s="6"/>
      <c r="H47" s="37"/>
      <c r="I47" s="6"/>
      <c r="J47" s="6"/>
      <c r="K47" s="37"/>
    </row>
    <row r="48" spans="1:11" x14ac:dyDescent="0.25">
      <c r="A48" s="15" t="s">
        <v>64</v>
      </c>
      <c r="B48" s="15"/>
      <c r="C48" s="15">
        <v>154000</v>
      </c>
      <c r="D48" s="44" t="s">
        <v>65</v>
      </c>
      <c r="E48" s="6"/>
      <c r="F48" s="6"/>
      <c r="G48" s="6"/>
      <c r="H48" s="37"/>
      <c r="I48" s="6"/>
      <c r="J48" s="6"/>
      <c r="K48" s="37"/>
    </row>
    <row r="49" spans="1:11" x14ac:dyDescent="0.25">
      <c r="A49" s="15" t="s">
        <v>49</v>
      </c>
      <c r="B49" s="46">
        <v>95000</v>
      </c>
      <c r="C49" s="15"/>
      <c r="D49" s="44" t="s">
        <v>48</v>
      </c>
      <c r="E49" s="6"/>
      <c r="F49" s="6"/>
      <c r="G49" s="6"/>
      <c r="H49" s="37"/>
      <c r="I49" s="6"/>
      <c r="J49" s="6"/>
      <c r="K49" s="37"/>
    </row>
    <row r="50" spans="1:11" x14ac:dyDescent="0.25">
      <c r="A50" s="15"/>
      <c r="B50" s="15">
        <f>SUM(B28:B49)</f>
        <v>1235760</v>
      </c>
      <c r="C50" s="15">
        <f>SUM(C28:C49)</f>
        <v>1238495</v>
      </c>
      <c r="D50" s="41"/>
      <c r="E50" s="37"/>
      <c r="F50" s="37"/>
      <c r="G50" s="37"/>
      <c r="H50" s="37"/>
      <c r="I50" s="37"/>
      <c r="J50" s="37"/>
      <c r="K50" s="37"/>
    </row>
    <row r="51" spans="1:11" x14ac:dyDescent="0.25">
      <c r="A51" s="26" t="s">
        <v>25</v>
      </c>
      <c r="B51" s="35">
        <f>C50-B50</f>
        <v>2735</v>
      </c>
    </row>
    <row r="52" spans="1:11" s="45" customFormat="1" x14ac:dyDescent="0.25">
      <c r="A52" s="45" t="s">
        <v>52</v>
      </c>
    </row>
    <row r="53" spans="1:11" s="45" customFormat="1" x14ac:dyDescent="0.25">
      <c r="A53" s="45" t="s">
        <v>50</v>
      </c>
    </row>
    <row r="54" spans="1:11" s="45" customFormat="1" x14ac:dyDescent="0.25">
      <c r="A54" s="45" t="s">
        <v>51</v>
      </c>
    </row>
    <row r="55" spans="1:11" s="45" customFormat="1" x14ac:dyDescent="0.25">
      <c r="A55" s="45" t="s">
        <v>54</v>
      </c>
    </row>
    <row r="56" spans="1:11" s="45" customFormat="1" x14ac:dyDescent="0.25">
      <c r="A56" s="45" t="s">
        <v>53</v>
      </c>
    </row>
    <row r="57" spans="1:11" x14ac:dyDescent="0.25">
      <c r="A57" s="45" t="s">
        <v>69</v>
      </c>
    </row>
  </sheetData>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5" sqref="J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plaetevoet</dc:creator>
  <cp:lastModifiedBy>Myriam De Feyter</cp:lastModifiedBy>
  <cp:lastPrinted>2015-05-08T11:06:49Z</cp:lastPrinted>
  <dcterms:created xsi:type="dcterms:W3CDTF">2015-04-23T08:28:13Z</dcterms:created>
  <dcterms:modified xsi:type="dcterms:W3CDTF">2015-05-08T11:14:38Z</dcterms:modified>
</cp:coreProperties>
</file>